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0" yWindow="0" windowWidth="28800" windowHeight="17540" tabRatio="500" activeTab="4"/>
  </bookViews>
  <sheets>
    <sheet name="vATPase Aug. 14" sheetId="6" r:id="rId1"/>
    <sheet name="vATPase Oct. 14" sheetId="2" r:id="rId2"/>
    <sheet name="Parhway genes Aug. 14" sheetId="3" r:id="rId3"/>
    <sheet name="Pathway genes Oct. 14" sheetId="4" r:id="rId4"/>
    <sheet name="Charts" sheetId="5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4" i="5" l="1"/>
  <c r="D63" i="5"/>
  <c r="D62" i="5"/>
  <c r="C63" i="5"/>
  <c r="C62" i="5"/>
  <c r="U58" i="5"/>
  <c r="O57" i="5"/>
  <c r="J58" i="5"/>
  <c r="H61" i="5"/>
  <c r="H60" i="5"/>
  <c r="H59" i="5"/>
  <c r="H58" i="5"/>
  <c r="N59" i="5"/>
  <c r="N58" i="5"/>
  <c r="T59" i="5"/>
  <c r="T58" i="5"/>
  <c r="H53" i="5"/>
  <c r="H54" i="5"/>
  <c r="I54" i="5"/>
  <c r="I53" i="5"/>
  <c r="B2" i="4"/>
  <c r="F8" i="4"/>
  <c r="C2" i="4"/>
  <c r="F10" i="4"/>
  <c r="C2" i="3"/>
  <c r="N54" i="5"/>
  <c r="U54" i="5"/>
  <c r="H2" i="4"/>
  <c r="F52" i="4"/>
  <c r="I2" i="4"/>
  <c r="I55" i="5"/>
  <c r="U55" i="5"/>
  <c r="U53" i="5"/>
  <c r="T55" i="5"/>
  <c r="T54" i="5"/>
  <c r="T53" i="5"/>
  <c r="O55" i="5"/>
  <c r="O54" i="5"/>
  <c r="O53" i="5"/>
  <c r="N55" i="5"/>
  <c r="N53" i="5"/>
  <c r="I56" i="5"/>
  <c r="H56" i="5"/>
  <c r="H55" i="5"/>
  <c r="C60" i="5"/>
  <c r="C59" i="5"/>
  <c r="C58" i="5"/>
  <c r="C55" i="5"/>
  <c r="C57" i="5"/>
  <c r="C54" i="5"/>
  <c r="C56" i="5"/>
  <c r="C53" i="5"/>
  <c r="B60" i="5"/>
  <c r="B59" i="5"/>
  <c r="B58" i="5"/>
  <c r="B55" i="5"/>
  <c r="B57" i="5"/>
  <c r="B54" i="5"/>
  <c r="B56" i="5"/>
  <c r="B53" i="5"/>
  <c r="F50" i="4"/>
  <c r="G50" i="4"/>
  <c r="H50" i="4"/>
  <c r="W7" i="4"/>
  <c r="G52" i="4"/>
  <c r="H52" i="4"/>
  <c r="W8" i="4"/>
  <c r="F54" i="4"/>
  <c r="G54" i="4"/>
  <c r="H54" i="4"/>
  <c r="W9" i="4"/>
  <c r="F56" i="4"/>
  <c r="G56" i="4"/>
  <c r="H56" i="4"/>
  <c r="W10" i="4"/>
  <c r="F58" i="4"/>
  <c r="G58" i="4"/>
  <c r="H58" i="4"/>
  <c r="W11" i="4"/>
  <c r="F60" i="4"/>
  <c r="G60" i="4"/>
  <c r="H60" i="4"/>
  <c r="W12" i="4"/>
  <c r="F62" i="4"/>
  <c r="G62" i="4"/>
  <c r="H62" i="4"/>
  <c r="W13" i="4"/>
  <c r="F48" i="4"/>
  <c r="G48" i="4"/>
  <c r="H48" i="4"/>
  <c r="W6" i="4"/>
  <c r="F46" i="4"/>
  <c r="F32" i="4"/>
  <c r="F2" i="4"/>
  <c r="G46" i="4"/>
  <c r="H46" i="4"/>
  <c r="R14" i="4"/>
  <c r="F44" i="4"/>
  <c r="G44" i="4"/>
  <c r="H44" i="4"/>
  <c r="R13" i="4"/>
  <c r="G32" i="4"/>
  <c r="H32" i="4"/>
  <c r="R7" i="4"/>
  <c r="F34" i="4"/>
  <c r="G34" i="4"/>
  <c r="H34" i="4"/>
  <c r="R8" i="4"/>
  <c r="F36" i="4"/>
  <c r="G36" i="4"/>
  <c r="H36" i="4"/>
  <c r="R9" i="4"/>
  <c r="F38" i="4"/>
  <c r="G38" i="4"/>
  <c r="H38" i="4"/>
  <c r="R10" i="4"/>
  <c r="F40" i="4"/>
  <c r="G40" i="4"/>
  <c r="H40" i="4"/>
  <c r="R11" i="4"/>
  <c r="F42" i="4"/>
  <c r="G42" i="4"/>
  <c r="H42" i="4"/>
  <c r="R12" i="4"/>
  <c r="F30" i="4"/>
  <c r="G30" i="4"/>
  <c r="H30" i="4"/>
  <c r="R6" i="4"/>
  <c r="G8" i="4"/>
  <c r="H8" i="4"/>
  <c r="M7" i="4"/>
  <c r="G10" i="4"/>
  <c r="H10" i="4"/>
  <c r="M8" i="4"/>
  <c r="F12" i="4"/>
  <c r="G12" i="4"/>
  <c r="H12" i="4"/>
  <c r="M9" i="4"/>
  <c r="F14" i="4"/>
  <c r="G14" i="4"/>
  <c r="H14" i="4"/>
  <c r="M10" i="4"/>
  <c r="F16" i="4"/>
  <c r="G16" i="4"/>
  <c r="H16" i="4"/>
  <c r="M11" i="4"/>
  <c r="F18" i="4"/>
  <c r="G18" i="4"/>
  <c r="H18" i="4"/>
  <c r="M12" i="4"/>
  <c r="F20" i="4"/>
  <c r="G20" i="4"/>
  <c r="H20" i="4"/>
  <c r="M13" i="4"/>
  <c r="F22" i="4"/>
  <c r="G22" i="4"/>
  <c r="H22" i="4"/>
  <c r="M14" i="4"/>
  <c r="F24" i="4"/>
  <c r="G24" i="4"/>
  <c r="H24" i="4"/>
  <c r="M15" i="4"/>
  <c r="F26" i="4"/>
  <c r="G26" i="4"/>
  <c r="H26" i="4"/>
  <c r="M16" i="4"/>
  <c r="F28" i="4"/>
  <c r="G28" i="4"/>
  <c r="H28" i="4"/>
  <c r="M17" i="4"/>
  <c r="F6" i="4"/>
  <c r="G6" i="4"/>
  <c r="H6" i="4"/>
  <c r="M6" i="4"/>
  <c r="E2" i="4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6" i="2"/>
  <c r="H8" i="2"/>
  <c r="H10" i="2"/>
  <c r="H12" i="2"/>
  <c r="H14" i="2"/>
  <c r="H16" i="2"/>
  <c r="H18" i="2"/>
  <c r="H20" i="2"/>
  <c r="H22" i="2"/>
  <c r="H24" i="2"/>
  <c r="H26" i="2"/>
  <c r="H28" i="2"/>
  <c r="H30" i="2"/>
  <c r="H32" i="2"/>
  <c r="H34" i="2"/>
  <c r="H36" i="2"/>
  <c r="H38" i="2"/>
  <c r="H40" i="2"/>
  <c r="H42" i="2"/>
  <c r="H44" i="2"/>
  <c r="H46" i="2"/>
  <c r="H48" i="2"/>
  <c r="H50" i="2"/>
  <c r="H6" i="2"/>
  <c r="G18" i="2"/>
  <c r="G8" i="2"/>
  <c r="G10" i="2"/>
  <c r="G12" i="2"/>
  <c r="G14" i="2"/>
  <c r="G16" i="2"/>
  <c r="G20" i="2"/>
  <c r="G22" i="2"/>
  <c r="G24" i="2"/>
  <c r="G26" i="2"/>
  <c r="G28" i="2"/>
  <c r="G30" i="2"/>
  <c r="G32" i="2"/>
  <c r="G34" i="2"/>
  <c r="G36" i="2"/>
  <c r="G38" i="2"/>
  <c r="G40" i="2"/>
  <c r="G42" i="2"/>
  <c r="G44" i="2"/>
  <c r="G46" i="2"/>
  <c r="G48" i="2"/>
  <c r="G50" i="2"/>
  <c r="G6" i="2"/>
  <c r="F8" i="2"/>
  <c r="F10" i="2"/>
  <c r="F12" i="2"/>
  <c r="F14" i="2"/>
  <c r="F16" i="2"/>
  <c r="F18" i="2"/>
  <c r="F20" i="2"/>
  <c r="F22" i="2"/>
  <c r="F24" i="2"/>
  <c r="F26" i="2"/>
  <c r="F28" i="2"/>
  <c r="F30" i="2"/>
  <c r="F32" i="2"/>
  <c r="F34" i="2"/>
  <c r="F36" i="2"/>
  <c r="F38" i="2"/>
  <c r="F40" i="2"/>
  <c r="F42" i="2"/>
  <c r="F44" i="2"/>
  <c r="F46" i="2"/>
  <c r="F48" i="2"/>
  <c r="F50" i="2"/>
  <c r="F6" i="2"/>
  <c r="C2" i="2"/>
  <c r="B2" i="2"/>
  <c r="W7" i="3"/>
  <c r="W8" i="3"/>
  <c r="W9" i="3"/>
  <c r="W10" i="3"/>
  <c r="W11" i="3"/>
  <c r="W12" i="3"/>
  <c r="W13" i="3"/>
  <c r="W14" i="3"/>
  <c r="W6" i="3"/>
  <c r="R13" i="3"/>
  <c r="R14" i="3"/>
  <c r="R7" i="3"/>
  <c r="R8" i="3"/>
  <c r="R9" i="3"/>
  <c r="R10" i="3"/>
  <c r="R11" i="3"/>
  <c r="R12" i="3"/>
  <c r="R6" i="3"/>
  <c r="M7" i="3"/>
  <c r="M8" i="3"/>
  <c r="M9" i="3"/>
  <c r="M10" i="3"/>
  <c r="M11" i="3"/>
  <c r="M12" i="3"/>
  <c r="M13" i="3"/>
  <c r="M14" i="3"/>
  <c r="M15" i="3"/>
  <c r="M16" i="3"/>
  <c r="M17" i="3"/>
  <c r="M6" i="3"/>
  <c r="H50" i="3"/>
  <c r="H52" i="3"/>
  <c r="H54" i="3"/>
  <c r="H56" i="3"/>
  <c r="H58" i="3"/>
  <c r="H60" i="3"/>
  <c r="H62" i="3"/>
  <c r="H64" i="3"/>
  <c r="H48" i="3"/>
  <c r="G64" i="3"/>
  <c r="G50" i="3"/>
  <c r="G52" i="3"/>
  <c r="G54" i="3"/>
  <c r="G56" i="3"/>
  <c r="G58" i="3"/>
  <c r="G60" i="3"/>
  <c r="G62" i="3"/>
  <c r="I2" i="3"/>
  <c r="G48" i="3"/>
  <c r="H30" i="3"/>
  <c r="H32" i="3"/>
  <c r="H34" i="3"/>
  <c r="H36" i="3"/>
  <c r="H38" i="3"/>
  <c r="H40" i="3"/>
  <c r="H42" i="3"/>
  <c r="H44" i="3"/>
  <c r="H46" i="3"/>
  <c r="G32" i="3"/>
  <c r="G34" i="3"/>
  <c r="G36" i="3"/>
  <c r="G38" i="3"/>
  <c r="G40" i="3"/>
  <c r="G42" i="3"/>
  <c r="G44" i="3"/>
  <c r="G46" i="3"/>
  <c r="G30" i="3"/>
  <c r="H2" i="3"/>
  <c r="F2" i="3"/>
  <c r="E2" i="3"/>
  <c r="C2" i="6"/>
  <c r="B2" i="3"/>
  <c r="G8" i="3"/>
  <c r="H8" i="3"/>
  <c r="G10" i="3"/>
  <c r="H10" i="3"/>
  <c r="G12" i="3"/>
  <c r="H12" i="3"/>
  <c r="G14" i="3"/>
  <c r="H14" i="3"/>
  <c r="G16" i="3"/>
  <c r="H16" i="3"/>
  <c r="G18" i="3"/>
  <c r="H18" i="3"/>
  <c r="G20" i="3"/>
  <c r="H20" i="3"/>
  <c r="G22" i="3"/>
  <c r="H22" i="3"/>
  <c r="G24" i="3"/>
  <c r="H24" i="3"/>
  <c r="G26" i="3"/>
  <c r="H26" i="3"/>
  <c r="G28" i="3"/>
  <c r="H28" i="3"/>
  <c r="G6" i="3"/>
  <c r="H6" i="3"/>
  <c r="F62" i="3"/>
  <c r="F64" i="3"/>
  <c r="F60" i="3"/>
  <c r="F50" i="3"/>
  <c r="F52" i="3"/>
  <c r="F54" i="3"/>
  <c r="F56" i="3"/>
  <c r="F58" i="3"/>
  <c r="F48" i="3"/>
  <c r="F44" i="3"/>
  <c r="F46" i="3"/>
  <c r="F42" i="3"/>
  <c r="F32" i="3"/>
  <c r="F34" i="3"/>
  <c r="F36" i="3"/>
  <c r="F38" i="3"/>
  <c r="F40" i="3"/>
  <c r="F30" i="3"/>
  <c r="F28" i="3"/>
  <c r="F18" i="3"/>
  <c r="F20" i="3"/>
  <c r="F22" i="3"/>
  <c r="F24" i="3"/>
  <c r="F26" i="3"/>
  <c r="F16" i="3"/>
  <c r="F8" i="3"/>
  <c r="F10" i="3"/>
  <c r="F12" i="3"/>
  <c r="F14" i="3"/>
  <c r="F6" i="3"/>
  <c r="F52" i="6"/>
  <c r="H52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6" i="6"/>
  <c r="H36" i="6"/>
  <c r="H8" i="6"/>
  <c r="H10" i="6"/>
  <c r="H12" i="6"/>
  <c r="H14" i="6"/>
  <c r="H16" i="6"/>
  <c r="H18" i="6"/>
  <c r="H20" i="6"/>
  <c r="H22" i="6"/>
  <c r="H24" i="6"/>
  <c r="H26" i="6"/>
  <c r="H28" i="6"/>
  <c r="H30" i="6"/>
  <c r="H32" i="6"/>
  <c r="H34" i="6"/>
  <c r="H38" i="6"/>
  <c r="H40" i="6"/>
  <c r="H42" i="6"/>
  <c r="H44" i="6"/>
  <c r="H46" i="6"/>
  <c r="H48" i="6"/>
  <c r="H50" i="6"/>
  <c r="H6" i="6"/>
  <c r="G50" i="6"/>
  <c r="G8" i="6"/>
  <c r="G10" i="6"/>
  <c r="G12" i="6"/>
  <c r="G14" i="6"/>
  <c r="G16" i="6"/>
  <c r="G18" i="6"/>
  <c r="G20" i="6"/>
  <c r="G22" i="6"/>
  <c r="G24" i="6"/>
  <c r="G26" i="6"/>
  <c r="G28" i="6"/>
  <c r="G30" i="6"/>
  <c r="G32" i="6"/>
  <c r="G34" i="6"/>
  <c r="G36" i="6"/>
  <c r="G38" i="6"/>
  <c r="G40" i="6"/>
  <c r="G42" i="6"/>
  <c r="G44" i="6"/>
  <c r="G46" i="6"/>
  <c r="G48" i="6"/>
  <c r="G52" i="6"/>
  <c r="G6" i="6"/>
  <c r="B2" i="6"/>
  <c r="F8" i="6"/>
  <c r="F10" i="6"/>
  <c r="F12" i="6"/>
  <c r="F14" i="6"/>
  <c r="F16" i="6"/>
  <c r="F18" i="6"/>
  <c r="F20" i="6"/>
  <c r="F22" i="6"/>
  <c r="F24" i="6"/>
  <c r="F26" i="6"/>
  <c r="F28" i="6"/>
  <c r="F30" i="6"/>
  <c r="F32" i="6"/>
  <c r="F34" i="6"/>
  <c r="F36" i="6"/>
  <c r="F38" i="6"/>
  <c r="F40" i="6"/>
  <c r="F42" i="6"/>
  <c r="F44" i="6"/>
  <c r="F46" i="6"/>
  <c r="F48" i="6"/>
  <c r="F50" i="6"/>
  <c r="F6" i="6"/>
</calcChain>
</file>

<file path=xl/sharedStrings.xml><?xml version="1.0" encoding="utf-8"?>
<sst xmlns="http://schemas.openxmlformats.org/spreadsheetml/2006/main" count="1516" uniqueCount="182">
  <si>
    <t>RQ Calculations Pathway RNAi vATPase (8-11-14)</t>
  </si>
  <si>
    <t>Control</t>
  </si>
  <si>
    <t>Endogenous</t>
  </si>
  <si>
    <t>Actin</t>
  </si>
  <si>
    <t>Well</t>
  </si>
  <si>
    <t>Sample Name</t>
  </si>
  <si>
    <t>Target Name</t>
  </si>
  <si>
    <t>Cт</t>
  </si>
  <si>
    <t>CT Mean</t>
  </si>
  <si>
    <t>ΔCт Mean</t>
  </si>
  <si>
    <t>ΔΔCт</t>
  </si>
  <si>
    <t>RQ</t>
  </si>
  <si>
    <t>Rep</t>
  </si>
  <si>
    <t xml:space="preserve">Treatment </t>
  </si>
  <si>
    <t>Lab book 4</t>
  </si>
  <si>
    <t xml:space="preserve">pg. </t>
  </si>
  <si>
    <t>A1</t>
  </si>
  <si>
    <t>water 1</t>
  </si>
  <si>
    <t>A2</t>
  </si>
  <si>
    <t>A3</t>
  </si>
  <si>
    <t>water 2</t>
  </si>
  <si>
    <t>A4</t>
  </si>
  <si>
    <t>A5</t>
  </si>
  <si>
    <t>water 3</t>
  </si>
  <si>
    <t>A6</t>
  </si>
  <si>
    <t>A7</t>
  </si>
  <si>
    <t>water+v 1</t>
  </si>
  <si>
    <t>A8</t>
  </si>
  <si>
    <t>A9</t>
  </si>
  <si>
    <t>water+v 2</t>
  </si>
  <si>
    <t>A10</t>
  </si>
  <si>
    <t>A11</t>
  </si>
  <si>
    <t>water+v 3</t>
  </si>
  <si>
    <t>A12</t>
  </si>
  <si>
    <t>B1</t>
  </si>
  <si>
    <t>GFP 1</t>
  </si>
  <si>
    <t>B2</t>
  </si>
  <si>
    <t>B3</t>
  </si>
  <si>
    <t>GFP 2</t>
  </si>
  <si>
    <t>B4</t>
  </si>
  <si>
    <t>B5</t>
  </si>
  <si>
    <t>GFP 3</t>
  </si>
  <si>
    <t>B6</t>
  </si>
  <si>
    <t>B7</t>
  </si>
  <si>
    <t>GFP+v 1</t>
  </si>
  <si>
    <t>B8</t>
  </si>
  <si>
    <t>B9</t>
  </si>
  <si>
    <t>GFP+v 2</t>
  </si>
  <si>
    <t>B10</t>
  </si>
  <si>
    <t>B11</t>
  </si>
  <si>
    <t>GFP+v 3</t>
  </si>
  <si>
    <t>B12</t>
  </si>
  <si>
    <t>C1</t>
  </si>
  <si>
    <t>Laccase 1</t>
  </si>
  <si>
    <t>C2</t>
  </si>
  <si>
    <t>C3</t>
  </si>
  <si>
    <t>Laccase 2</t>
  </si>
  <si>
    <t>C4</t>
  </si>
  <si>
    <t>C5</t>
  </si>
  <si>
    <t>Laccase 3</t>
  </si>
  <si>
    <t>C6</t>
  </si>
  <si>
    <t>C7</t>
  </si>
  <si>
    <t>Laccase+v 1</t>
  </si>
  <si>
    <t>C8</t>
  </si>
  <si>
    <t>C9</t>
  </si>
  <si>
    <t>Laccase+v 2</t>
  </si>
  <si>
    <t>C10</t>
  </si>
  <si>
    <t>C11</t>
  </si>
  <si>
    <t>Laccase+v3</t>
  </si>
  <si>
    <t>C12</t>
  </si>
  <si>
    <t>D1</t>
  </si>
  <si>
    <t>Argo 1</t>
  </si>
  <si>
    <t>D2</t>
  </si>
  <si>
    <t>D3</t>
  </si>
  <si>
    <t>Argo 2</t>
  </si>
  <si>
    <t>D4</t>
  </si>
  <si>
    <t>D5</t>
  </si>
  <si>
    <t>Argo 3</t>
  </si>
  <si>
    <t>D6</t>
  </si>
  <si>
    <t>D7</t>
  </si>
  <si>
    <t>Dicer 1</t>
  </si>
  <si>
    <t>D8</t>
  </si>
  <si>
    <t>D9</t>
  </si>
  <si>
    <t>Dicer 2</t>
  </si>
  <si>
    <t>D10</t>
  </si>
  <si>
    <t>D11</t>
  </si>
  <si>
    <t>Dicer 3</t>
  </si>
  <si>
    <t>D12</t>
  </si>
  <si>
    <t>E1</t>
  </si>
  <si>
    <t>vATPase A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</si>
  <si>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</si>
  <si>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</si>
  <si>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</si>
  <si>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</si>
  <si>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</si>
  <si>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</si>
  <si>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</si>
  <si>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</si>
  <si>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</si>
  <si>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</si>
  <si>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</si>
  <si>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</si>
  <si>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</si>
  <si>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</si>
  <si>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</si>
  <si>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</si>
  <si>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</si>
  <si>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</si>
  <si>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</si>
  <si>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</si>
  <si>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</si>
  <si>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</si>
  <si>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</si>
  <si>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</si>
  <si>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</si>
  <si>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</si>
  <si>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</si>
  <si>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</si>
  <si>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</si>
  <si>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</si>
  <si>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</si>
  <si>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</si>
  <si>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</si>
  <si>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</si>
  <si>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</si>
  <si>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</si>
  <si>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</si>
  <si>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</si>
  <si>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</si>
  <si>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</si>
  <si>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</si>
  <si>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</si>
  <si>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</si>
  <si>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</si>
  <si>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</si>
  <si>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</si>
  <si>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</si>
  <si>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RQday7</t>
  </si>
  <si>
    <t>Water</t>
  </si>
  <si>
    <t>wATP</t>
  </si>
  <si>
    <t>GFP</t>
  </si>
  <si>
    <t>wGFP</t>
  </si>
  <si>
    <t>Laccase</t>
  </si>
  <si>
    <t>wLac</t>
  </si>
  <si>
    <t>Ago</t>
  </si>
  <si>
    <t>Dicer</t>
  </si>
  <si>
    <t>Ind</t>
  </si>
  <si>
    <t>RQ Calculations Pathway RNAi (8-11-14)</t>
  </si>
  <si>
    <t>Laccase+vATP 1</t>
  </si>
  <si>
    <t>Laccase+vATP 2</t>
  </si>
  <si>
    <t>Laccase+vATP 3</t>
  </si>
  <si>
    <t>Argo</t>
  </si>
  <si>
    <t>vATP</t>
  </si>
  <si>
    <t>Control Lac</t>
  </si>
  <si>
    <t>Control Ago</t>
  </si>
  <si>
    <t>Control Dicer</t>
  </si>
  <si>
    <t>LacATP</t>
  </si>
  <si>
    <t>Lab book 5</t>
  </si>
  <si>
    <t>RQ Calculations Pathway RNAi vATPase (10-17-14)</t>
  </si>
  <si>
    <t>water+vATP 1</t>
  </si>
  <si>
    <t>water+vATP 2</t>
  </si>
  <si>
    <t>water+vATP 3</t>
  </si>
  <si>
    <t>GFP+vATP 1</t>
  </si>
  <si>
    <t>GFP+vATP 2</t>
  </si>
  <si>
    <t>GFP+vATP 3</t>
  </si>
  <si>
    <t>RQ Std Error</t>
  </si>
  <si>
    <t xml:space="preserve">Water </t>
  </si>
  <si>
    <t>Treatment</t>
  </si>
  <si>
    <t>vATPase-A</t>
  </si>
  <si>
    <t>Argonaute</t>
  </si>
  <si>
    <t>LS-Means</t>
  </si>
  <si>
    <t>A</t>
  </si>
  <si>
    <t>B</t>
  </si>
  <si>
    <t>Sample</t>
  </si>
  <si>
    <t>C</t>
  </si>
  <si>
    <t xml:space="preserve">Proc Glimmix analysis </t>
  </si>
  <si>
    <t>AB</t>
  </si>
  <si>
    <t>GATP</t>
  </si>
  <si>
    <t>lac2</t>
  </si>
  <si>
    <t>Ago2</t>
  </si>
  <si>
    <t>Dcr2</t>
  </si>
  <si>
    <t>lac2+vATP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</si>
</sst>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5" fillId="0" borderId="0" xfId="0" applyFont="1"/>
    <xf numFmtId="0" fontId="0" fillId="0" borderId="0" xfId="0" applyBorder="1"/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1" xfId="0" applyBorder="1"/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 vertical="center"/>
    </xf>
  </cellXfs>
  <cellStyles count="1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Normal" xfId="0" builtinId="0"/>
  </cellStyles>
  <dxfs count="0"/>
  <tableStyles count="0" defaultTableStyle="TableStyleMedium9" defaultPivotStyle="PivotStyleMedium4"/>
  <colors>
    <mruColors>
      <color rgb="FF0DFFF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DFFFC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0DFFFC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Charts!$I$53:$I$56</c:f>
                <c:numCache>
                  <c:formatCode>General</c:formatCode>
                  <c:ptCount val="4"/>
                  <c:pt idx="0">
                    <c:v>0.0796873285689906</c:v>
                  </c:pt>
                  <c:pt idx="1">
                    <c:v>0.23075733011852</c:v>
                  </c:pt>
                  <c:pt idx="2">
                    <c:v>0.00416472957184431</c:v>
                  </c:pt>
                  <c:pt idx="3">
                    <c:v>0.00818220026529698</c:v>
                  </c:pt>
                </c:numCache>
              </c:numRef>
            </c:plus>
            <c:minus>
              <c:numRef>
                <c:f>Charts!$I$53:$I$56</c:f>
                <c:numCache>
                  <c:formatCode>General</c:formatCode>
                  <c:ptCount val="4"/>
                  <c:pt idx="0">
                    <c:v>0.0796873285689906</c:v>
                  </c:pt>
                  <c:pt idx="1">
                    <c:v>0.23075733011852</c:v>
                  </c:pt>
                  <c:pt idx="2">
                    <c:v>0.00416472957184431</c:v>
                  </c:pt>
                  <c:pt idx="3">
                    <c:v>0.00818220026529698</c:v>
                  </c:pt>
                </c:numCache>
              </c:numRef>
            </c:minus>
          </c:errBars>
          <c:cat>
            <c:strRef>
              <c:f>Charts!$G$53:$G$55</c:f>
              <c:strCache>
                <c:ptCount val="3"/>
                <c:pt idx="0">
                  <c:v>Water</c:v>
                </c:pt>
                <c:pt idx="1">
                  <c:v>GFP</c:v>
                </c:pt>
                <c:pt idx="2">
                  <c:v>lac2</c:v>
                </c:pt>
              </c:strCache>
            </c:strRef>
          </c:cat>
          <c:val>
            <c:numRef>
              <c:f>Charts!$H$53:$H$55</c:f>
              <c:numCache>
                <c:formatCode>General</c:formatCode>
                <c:ptCount val="3"/>
                <c:pt idx="0">
                  <c:v>0.825814290805288</c:v>
                </c:pt>
                <c:pt idx="1">
                  <c:v>1.63964013261936</c:v>
                </c:pt>
                <c:pt idx="2">
                  <c:v>0.0129779161931733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9090680"/>
        <c:axId val="2086986280"/>
      </c:barChart>
      <c:catAx>
        <c:axId val="-21290906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 i="1"/>
            </a:pPr>
            <a:endParaRPr lang="en-US"/>
          </a:p>
        </c:txPr>
        <c:crossAx val="2086986280"/>
        <c:crosses val="autoZero"/>
        <c:auto val="1"/>
        <c:lblAlgn val="ctr"/>
        <c:lblOffset val="100"/>
        <c:noMultiLvlLbl val="0"/>
      </c:catAx>
      <c:valAx>
        <c:axId val="2086986280"/>
        <c:scaling>
          <c:orientation val="minMax"/>
          <c:max val="2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</a:t>
                </a:r>
                <a:r>
                  <a:rPr lang="en-US" i="1" baseline="0"/>
                  <a:t>Laccase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222222222222222"/>
              <c:y val="0.163945027704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129090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DFFFC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Charts!$O$53:$O$55</c:f>
                <c:numCache>
                  <c:formatCode>General</c:formatCode>
                  <c:ptCount val="3"/>
                  <c:pt idx="0">
                    <c:v>0.0929580845956652</c:v>
                  </c:pt>
                  <c:pt idx="1">
                    <c:v>0.144151867840516</c:v>
                  </c:pt>
                  <c:pt idx="2">
                    <c:v>0.0115233644312555</c:v>
                  </c:pt>
                </c:numCache>
              </c:numRef>
            </c:plus>
            <c:minus>
              <c:numRef>
                <c:f>Charts!$O$53:$O$55</c:f>
                <c:numCache>
                  <c:formatCode>General</c:formatCode>
                  <c:ptCount val="3"/>
                  <c:pt idx="0">
                    <c:v>0.0929580845956652</c:v>
                  </c:pt>
                  <c:pt idx="1">
                    <c:v>0.144151867840516</c:v>
                  </c:pt>
                  <c:pt idx="2">
                    <c:v>0.0115233644312555</c:v>
                  </c:pt>
                </c:numCache>
              </c:numRef>
            </c:minus>
          </c:errBars>
          <c:cat>
            <c:strRef>
              <c:f>Charts!$M$53:$M$55</c:f>
              <c:strCache>
                <c:ptCount val="3"/>
                <c:pt idx="0">
                  <c:v>Water</c:v>
                </c:pt>
                <c:pt idx="1">
                  <c:v>GFP</c:v>
                </c:pt>
                <c:pt idx="2">
                  <c:v>Ago2</c:v>
                </c:pt>
              </c:strCache>
            </c:strRef>
          </c:cat>
          <c:val>
            <c:numRef>
              <c:f>Charts!$N$53:$N$55</c:f>
              <c:numCache>
                <c:formatCode>General</c:formatCode>
                <c:ptCount val="3"/>
                <c:pt idx="0">
                  <c:v>1.029541135320213</c:v>
                </c:pt>
                <c:pt idx="1">
                  <c:v>1.195598942958029</c:v>
                </c:pt>
                <c:pt idx="2">
                  <c:v>0.0455916801512296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9266248"/>
        <c:axId val="-2128941704"/>
      </c:barChart>
      <c:catAx>
        <c:axId val="-21292662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 i="1"/>
            </a:pPr>
            <a:endParaRPr lang="en-US"/>
          </a:p>
        </c:txPr>
        <c:crossAx val="-2128941704"/>
        <c:crosses val="autoZero"/>
        <c:auto val="1"/>
        <c:lblAlgn val="ctr"/>
        <c:lblOffset val="100"/>
        <c:noMultiLvlLbl val="0"/>
      </c:catAx>
      <c:valAx>
        <c:axId val="-2128941704"/>
        <c:scaling>
          <c:orientation val="minMax"/>
          <c:max val="1.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</a:t>
                </a:r>
                <a:r>
                  <a:rPr lang="en-US" i="1" baseline="0"/>
                  <a:t>Argonaute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77777777777778"/>
              <c:y val="0.1674963546223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129266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DFFFC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Charts!$U$53:$U$55</c:f>
                <c:numCache>
                  <c:formatCode>General</c:formatCode>
                  <c:ptCount val="3"/>
                  <c:pt idx="0">
                    <c:v>0.0738714074561103</c:v>
                  </c:pt>
                  <c:pt idx="1">
                    <c:v>0.148333148431396</c:v>
                  </c:pt>
                  <c:pt idx="2">
                    <c:v>0.0543144770415511</c:v>
                  </c:pt>
                </c:numCache>
              </c:numRef>
            </c:plus>
            <c:minus>
              <c:numRef>
                <c:f>Charts!$U$53:$U$55</c:f>
                <c:numCache>
                  <c:formatCode>General</c:formatCode>
                  <c:ptCount val="3"/>
                  <c:pt idx="0">
                    <c:v>0.0738714074561103</c:v>
                  </c:pt>
                  <c:pt idx="1">
                    <c:v>0.148333148431396</c:v>
                  </c:pt>
                  <c:pt idx="2">
                    <c:v>0.0543144770415511</c:v>
                  </c:pt>
                </c:numCache>
              </c:numRef>
            </c:minus>
          </c:errBars>
          <c:cat>
            <c:strRef>
              <c:f>Charts!$S$53:$S$55</c:f>
              <c:strCache>
                <c:ptCount val="3"/>
                <c:pt idx="0">
                  <c:v>Water</c:v>
                </c:pt>
                <c:pt idx="1">
                  <c:v>GFP</c:v>
                </c:pt>
                <c:pt idx="2">
                  <c:v>Dcr2</c:v>
                </c:pt>
              </c:strCache>
            </c:strRef>
          </c:cat>
          <c:val>
            <c:numRef>
              <c:f>Charts!$T$53:$T$55</c:f>
              <c:numCache>
                <c:formatCode>General</c:formatCode>
                <c:ptCount val="3"/>
                <c:pt idx="0">
                  <c:v>0.877788058198088</c:v>
                </c:pt>
                <c:pt idx="1">
                  <c:v>1.35478451153203</c:v>
                </c:pt>
                <c:pt idx="2">
                  <c:v>0.220052073187043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3472648"/>
        <c:axId val="2137034680"/>
      </c:barChart>
      <c:catAx>
        <c:axId val="21334726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 i="1"/>
            </a:pPr>
            <a:endParaRPr lang="en-US"/>
          </a:p>
        </c:txPr>
        <c:crossAx val="2137034680"/>
        <c:crosses val="autoZero"/>
        <c:auto val="1"/>
        <c:lblAlgn val="ctr"/>
        <c:lblOffset val="100"/>
        <c:noMultiLvlLbl val="0"/>
      </c:catAx>
      <c:valAx>
        <c:axId val="2137034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Reltive</a:t>
                </a:r>
                <a:r>
                  <a:rPr lang="en-US" baseline="0"/>
                  <a:t> </a:t>
                </a:r>
                <a:r>
                  <a:rPr lang="en-US" i="1" baseline="0"/>
                  <a:t>Dicer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138888888888889"/>
              <c:y val="0.2090795421405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33472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21062992126"/>
          <c:y val="0.0601851851851852"/>
          <c:w val="0.818678258967629"/>
          <c:h val="0.678950860309128"/>
        </c:manualLayout>
      </c:layout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0DFFFC"/>
              </a:solidFill>
              <a:ln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0DFFFC"/>
              </a:solidFill>
              <a:ln>
                <a:solidFill>
                  <a:schemeClr val="tx1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Charts!$C$53:$C$60</c:f>
                <c:numCache>
                  <c:formatCode>General</c:formatCode>
                  <c:ptCount val="8"/>
                  <c:pt idx="0">
                    <c:v>0.0476912880031395</c:v>
                  </c:pt>
                  <c:pt idx="1">
                    <c:v>0.103950543300535</c:v>
                  </c:pt>
                  <c:pt idx="2">
                    <c:v>0.0757541224782461</c:v>
                  </c:pt>
                  <c:pt idx="3">
                    <c:v>0.0310794228020475</c:v>
                  </c:pt>
                  <c:pt idx="4">
                    <c:v>0.0239271846942251</c:v>
                  </c:pt>
                  <c:pt idx="5">
                    <c:v>0.0273906153308257</c:v>
                  </c:pt>
                  <c:pt idx="6">
                    <c:v>0.120362532740967</c:v>
                  </c:pt>
                  <c:pt idx="7">
                    <c:v>0.185937210553347</c:v>
                  </c:pt>
                </c:numCache>
              </c:numRef>
            </c:plus>
            <c:minus>
              <c:numRef>
                <c:f>Charts!$C$53:$C$60</c:f>
                <c:numCache>
                  <c:formatCode>General</c:formatCode>
                  <c:ptCount val="8"/>
                  <c:pt idx="0">
                    <c:v>0.0476912880031395</c:v>
                  </c:pt>
                  <c:pt idx="1">
                    <c:v>0.103950543300535</c:v>
                  </c:pt>
                  <c:pt idx="2">
                    <c:v>0.0757541224782461</c:v>
                  </c:pt>
                  <c:pt idx="3">
                    <c:v>0.0310794228020475</c:v>
                  </c:pt>
                  <c:pt idx="4">
                    <c:v>0.0239271846942251</c:v>
                  </c:pt>
                  <c:pt idx="5">
                    <c:v>0.0273906153308257</c:v>
                  </c:pt>
                  <c:pt idx="6">
                    <c:v>0.120362532740967</c:v>
                  </c:pt>
                  <c:pt idx="7">
                    <c:v>0.185937210553347</c:v>
                  </c:pt>
                </c:numCache>
              </c:numRef>
            </c:minus>
          </c:errBars>
          <c:cat>
            <c:strRef>
              <c:f>Charts!$A$53:$A$60</c:f>
              <c:strCache>
                <c:ptCount val="8"/>
                <c:pt idx="0">
                  <c:v>Water </c:v>
                </c:pt>
                <c:pt idx="1">
                  <c:v>GFP</c:v>
                </c:pt>
                <c:pt idx="2">
                  <c:v>lac2</c:v>
                </c:pt>
                <c:pt idx="3">
                  <c:v>Water</c:v>
                </c:pt>
                <c:pt idx="4">
                  <c:v>GFP</c:v>
                </c:pt>
                <c:pt idx="5">
                  <c:v>lac2</c:v>
                </c:pt>
                <c:pt idx="6">
                  <c:v>Ago2</c:v>
                </c:pt>
                <c:pt idx="7">
                  <c:v>Dcr2</c:v>
                </c:pt>
              </c:strCache>
            </c:strRef>
          </c:cat>
          <c:val>
            <c:numRef>
              <c:f>Charts!$B$53:$B$60</c:f>
              <c:numCache>
                <c:formatCode>General</c:formatCode>
                <c:ptCount val="8"/>
                <c:pt idx="0">
                  <c:v>0.9563379432121</c:v>
                </c:pt>
                <c:pt idx="1">
                  <c:v>0.967788739029906</c:v>
                </c:pt>
                <c:pt idx="2">
                  <c:v>0.75323742987661</c:v>
                </c:pt>
                <c:pt idx="3">
                  <c:v>0.0982084018255044</c:v>
                </c:pt>
                <c:pt idx="4">
                  <c:v>0.104579514118943</c:v>
                </c:pt>
                <c:pt idx="5">
                  <c:v>0.12378208146069</c:v>
                </c:pt>
                <c:pt idx="6">
                  <c:v>0.840324100780982</c:v>
                </c:pt>
                <c:pt idx="7">
                  <c:v>0.628051298009309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2502920"/>
        <c:axId val="2132506136"/>
      </c:barChart>
      <c:catAx>
        <c:axId val="21325029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2132506136"/>
        <c:crosses val="autoZero"/>
        <c:auto val="1"/>
        <c:lblAlgn val="ctr"/>
        <c:lblOffset val="100"/>
        <c:noMultiLvlLbl val="0"/>
      </c:catAx>
      <c:valAx>
        <c:axId val="2132506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</a:t>
                </a:r>
                <a:r>
                  <a:rPr lang="en-US" i="1" baseline="0"/>
                  <a:t>vATPase-A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166666666666667"/>
              <c:y val="0.07873942840478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32502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65</xdr:row>
      <xdr:rowOff>38100</xdr:rowOff>
    </xdr:from>
    <xdr:to>
      <xdr:col>10</xdr:col>
      <xdr:colOff>546100</xdr:colOff>
      <xdr:row>79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711200</xdr:colOff>
      <xdr:row>65</xdr:row>
      <xdr:rowOff>25400</xdr:rowOff>
    </xdr:from>
    <xdr:to>
      <xdr:col>16</xdr:col>
      <xdr:colOff>330200</xdr:colOff>
      <xdr:row>79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622300</xdr:colOff>
      <xdr:row>65</xdr:row>
      <xdr:rowOff>25400</xdr:rowOff>
    </xdr:from>
    <xdr:to>
      <xdr:col>22</xdr:col>
      <xdr:colOff>241300</xdr:colOff>
      <xdr:row>79</xdr:row>
      <xdr:rowOff>101600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12</xdr:col>
      <xdr:colOff>215900</xdr:colOff>
      <xdr:row>68</xdr:row>
      <xdr:rowOff>25400</xdr:rowOff>
    </xdr:from>
    <xdr:ext cx="252236" cy="261610"/>
    <xdr:sp macro="" textlink="">
      <xdr:nvSpPr>
        <xdr:cNvPr id="4" name="TextBox 3"/>
        <xdr:cNvSpPr txBox="1"/>
      </xdr:nvSpPr>
      <xdr:spPr>
        <a:xfrm>
          <a:off x="10566400" y="12979400"/>
          <a:ext cx="25223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a</a:t>
          </a:r>
        </a:p>
      </xdr:txBody>
    </xdr:sp>
    <xdr:clientData/>
  </xdr:oneCellAnchor>
  <xdr:oneCellAnchor>
    <xdr:from>
      <xdr:col>13</xdr:col>
      <xdr:colOff>660400</xdr:colOff>
      <xdr:row>66</xdr:row>
      <xdr:rowOff>101600</xdr:rowOff>
    </xdr:from>
    <xdr:ext cx="252236" cy="261610"/>
    <xdr:sp macro="" textlink="">
      <xdr:nvSpPr>
        <xdr:cNvPr id="7" name="TextBox 6"/>
        <xdr:cNvSpPr txBox="1"/>
      </xdr:nvSpPr>
      <xdr:spPr>
        <a:xfrm>
          <a:off x="11836400" y="12674600"/>
          <a:ext cx="25223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a</a:t>
          </a:r>
        </a:p>
      </xdr:txBody>
    </xdr:sp>
    <xdr:clientData/>
  </xdr:oneCellAnchor>
  <xdr:oneCellAnchor>
    <xdr:from>
      <xdr:col>15</xdr:col>
      <xdr:colOff>254000</xdr:colOff>
      <xdr:row>75</xdr:row>
      <xdr:rowOff>177800</xdr:rowOff>
    </xdr:from>
    <xdr:ext cx="258780" cy="261610"/>
    <xdr:sp macro="" textlink="">
      <xdr:nvSpPr>
        <xdr:cNvPr id="8" name="TextBox 7"/>
        <xdr:cNvSpPr txBox="1"/>
      </xdr:nvSpPr>
      <xdr:spPr>
        <a:xfrm>
          <a:off x="13081000" y="14465300"/>
          <a:ext cx="258780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b</a:t>
          </a:r>
        </a:p>
      </xdr:txBody>
    </xdr:sp>
    <xdr:clientData/>
  </xdr:oneCellAnchor>
  <xdr:twoCellAnchor>
    <xdr:from>
      <xdr:col>9</xdr:col>
      <xdr:colOff>609600</xdr:colOff>
      <xdr:row>76</xdr:row>
      <xdr:rowOff>50800</xdr:rowOff>
    </xdr:from>
    <xdr:to>
      <xdr:col>10</xdr:col>
      <xdr:colOff>36336</xdr:colOff>
      <xdr:row>77</xdr:row>
      <xdr:rowOff>121910</xdr:rowOff>
    </xdr:to>
    <xdr:sp macro="" textlink="">
      <xdr:nvSpPr>
        <xdr:cNvPr id="10" name="TextBox 9"/>
        <xdr:cNvSpPr txBox="1"/>
      </xdr:nvSpPr>
      <xdr:spPr>
        <a:xfrm>
          <a:off x="8483600" y="14528800"/>
          <a:ext cx="25223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</a:t>
          </a:r>
        </a:p>
      </xdr:txBody>
    </xdr:sp>
    <xdr:clientData/>
  </xdr:twoCellAnchor>
  <xdr:twoCellAnchor>
    <xdr:from>
      <xdr:col>21</xdr:col>
      <xdr:colOff>152400</xdr:colOff>
      <xdr:row>74</xdr:row>
      <xdr:rowOff>76200</xdr:rowOff>
    </xdr:from>
    <xdr:to>
      <xdr:col>21</xdr:col>
      <xdr:colOff>404636</xdr:colOff>
      <xdr:row>75</xdr:row>
      <xdr:rowOff>147310</xdr:rowOff>
    </xdr:to>
    <xdr:sp macro="" textlink="">
      <xdr:nvSpPr>
        <xdr:cNvPr id="11" name="TextBox 10"/>
        <xdr:cNvSpPr txBox="1"/>
      </xdr:nvSpPr>
      <xdr:spPr>
        <a:xfrm>
          <a:off x="17932400" y="14173200"/>
          <a:ext cx="25223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</a:t>
          </a:r>
        </a:p>
      </xdr:txBody>
    </xdr:sp>
    <xdr:clientData/>
  </xdr:twoCellAnchor>
  <xdr:twoCellAnchor>
    <xdr:from>
      <xdr:col>18</xdr:col>
      <xdr:colOff>127000</xdr:colOff>
      <xdr:row>69</xdr:row>
      <xdr:rowOff>63500</xdr:rowOff>
    </xdr:from>
    <xdr:to>
      <xdr:col>18</xdr:col>
      <xdr:colOff>379236</xdr:colOff>
      <xdr:row>70</xdr:row>
      <xdr:rowOff>134610</xdr:rowOff>
    </xdr:to>
    <xdr:sp macro="" textlink="">
      <xdr:nvSpPr>
        <xdr:cNvPr id="12" name="TextBox 11"/>
        <xdr:cNvSpPr txBox="1"/>
      </xdr:nvSpPr>
      <xdr:spPr>
        <a:xfrm>
          <a:off x="15430500" y="13208000"/>
          <a:ext cx="25223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b</a:t>
          </a:r>
        </a:p>
      </xdr:txBody>
    </xdr:sp>
    <xdr:clientData/>
  </xdr:twoCellAnchor>
  <xdr:twoCellAnchor>
    <xdr:from>
      <xdr:col>19</xdr:col>
      <xdr:colOff>558800</xdr:colOff>
      <xdr:row>65</xdr:row>
      <xdr:rowOff>63500</xdr:rowOff>
    </xdr:from>
    <xdr:to>
      <xdr:col>19</xdr:col>
      <xdr:colOff>811036</xdr:colOff>
      <xdr:row>66</xdr:row>
      <xdr:rowOff>134610</xdr:rowOff>
    </xdr:to>
    <xdr:sp macro="" textlink="">
      <xdr:nvSpPr>
        <xdr:cNvPr id="13" name="TextBox 12"/>
        <xdr:cNvSpPr txBox="1"/>
      </xdr:nvSpPr>
      <xdr:spPr>
        <a:xfrm>
          <a:off x="16687800" y="12446000"/>
          <a:ext cx="25223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a</a:t>
          </a:r>
        </a:p>
      </xdr:txBody>
    </xdr:sp>
    <xdr:clientData/>
  </xdr:twoCellAnchor>
  <xdr:twoCellAnchor>
    <xdr:from>
      <xdr:col>0</xdr:col>
      <xdr:colOff>0</xdr:colOff>
      <xdr:row>65</xdr:row>
      <xdr:rowOff>38100</xdr:rowOff>
    </xdr:from>
    <xdr:to>
      <xdr:col>5</xdr:col>
      <xdr:colOff>127000</xdr:colOff>
      <xdr:row>79</xdr:row>
      <xdr:rowOff>114300</xdr:rowOff>
    </xdr:to>
    <xdr:grpSp>
      <xdr:nvGrpSpPr>
        <xdr:cNvPr id="18" name="Group 17"/>
        <xdr:cNvGrpSpPr/>
      </xdr:nvGrpSpPr>
      <xdr:grpSpPr>
        <a:xfrm>
          <a:off x="0" y="12420600"/>
          <a:ext cx="4572000" cy="2743200"/>
          <a:chOff x="0" y="12420600"/>
          <a:chExt cx="4572000" cy="2743200"/>
        </a:xfrm>
      </xdr:grpSpPr>
      <xdr:graphicFrame macro="">
        <xdr:nvGraphicFramePr>
          <xdr:cNvPr id="2" name="Chart 1"/>
          <xdr:cNvGraphicFramePr/>
        </xdr:nvGraphicFramePr>
        <xdr:xfrm>
          <a:off x="0" y="124206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4" name="TextBox 13"/>
          <xdr:cNvSpPr txBox="1"/>
        </xdr:nvSpPr>
        <xdr:spPr>
          <a:xfrm>
            <a:off x="774700" y="12598400"/>
            <a:ext cx="252236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a</a:t>
            </a:r>
          </a:p>
        </xdr:txBody>
      </xdr:sp>
      <xdr:sp macro="" textlink="">
        <xdr:nvSpPr>
          <xdr:cNvPr id="15" name="TextBox 14"/>
          <xdr:cNvSpPr txBox="1"/>
        </xdr:nvSpPr>
        <xdr:spPr>
          <a:xfrm>
            <a:off x="1257300" y="12522200"/>
            <a:ext cx="252236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a</a:t>
            </a:r>
          </a:p>
        </xdr:txBody>
      </xdr:sp>
      <xdr:sp macro="" textlink="">
        <xdr:nvSpPr>
          <xdr:cNvPr id="16" name="TextBox 15"/>
          <xdr:cNvSpPr txBox="1"/>
        </xdr:nvSpPr>
        <xdr:spPr>
          <a:xfrm>
            <a:off x="1676400" y="12852400"/>
            <a:ext cx="330200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ab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3543300" y="12674600"/>
            <a:ext cx="330200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ab</a:t>
            </a:r>
          </a:p>
        </xdr:txBody>
      </xdr:sp>
      <xdr:sp macro="" textlink="">
        <xdr:nvSpPr>
          <xdr:cNvPr id="19" name="TextBox 18"/>
          <xdr:cNvSpPr txBox="1"/>
        </xdr:nvSpPr>
        <xdr:spPr>
          <a:xfrm>
            <a:off x="4038600" y="12903200"/>
            <a:ext cx="258780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b</a:t>
            </a:r>
          </a:p>
        </xdr:txBody>
      </xdr:sp>
      <xdr:sp macro="" textlink="">
        <xdr:nvSpPr>
          <xdr:cNvPr id="21" name="TextBox 20"/>
          <xdr:cNvSpPr txBox="1"/>
        </xdr:nvSpPr>
        <xdr:spPr>
          <a:xfrm>
            <a:off x="2171700" y="13906500"/>
            <a:ext cx="252236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c</a:t>
            </a:r>
          </a:p>
        </xdr:txBody>
      </xdr:sp>
      <xdr:sp macro="" textlink="">
        <xdr:nvSpPr>
          <xdr:cNvPr id="22" name="TextBox 21"/>
          <xdr:cNvSpPr txBox="1"/>
        </xdr:nvSpPr>
        <xdr:spPr>
          <a:xfrm>
            <a:off x="2641600" y="13881100"/>
            <a:ext cx="252236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c</a:t>
            </a:r>
          </a:p>
        </xdr:txBody>
      </xdr:sp>
      <xdr:sp macro="" textlink="">
        <xdr:nvSpPr>
          <xdr:cNvPr id="23" name="TextBox 22"/>
          <xdr:cNvSpPr txBox="1"/>
        </xdr:nvSpPr>
        <xdr:spPr>
          <a:xfrm>
            <a:off x="3111500" y="13868400"/>
            <a:ext cx="252236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c</a:t>
            </a:r>
          </a:p>
        </xdr:txBody>
      </xdr:sp>
      <xdr:cxnSp macro="">
        <xdr:nvCxnSpPr>
          <xdr:cNvPr id="24" name="Straight Connector 23"/>
          <xdr:cNvCxnSpPr/>
        </xdr:nvCxnSpPr>
        <xdr:spPr>
          <a:xfrm>
            <a:off x="2095500" y="14782800"/>
            <a:ext cx="2235200" cy="0"/>
          </a:xfrm>
          <a:prstGeom prst="line">
            <a:avLst/>
          </a:prstGeom>
          <a:ln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Straight Connector 25"/>
          <xdr:cNvCxnSpPr/>
        </xdr:nvCxnSpPr>
        <xdr:spPr>
          <a:xfrm>
            <a:off x="723900" y="14782800"/>
            <a:ext cx="1219200" cy="0"/>
          </a:xfrm>
          <a:prstGeom prst="line">
            <a:avLst/>
          </a:prstGeom>
          <a:ln>
            <a:solidFill>
              <a:schemeClr val="accent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TextBox 26"/>
          <xdr:cNvSpPr txBox="1"/>
        </xdr:nvSpPr>
        <xdr:spPr>
          <a:xfrm>
            <a:off x="2349500" y="14820900"/>
            <a:ext cx="1727200" cy="26161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square" rtlCol="0" anchor="t">
            <a:spAutoFit/>
          </a:bodyPr>
          <a:lstStyle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/>
              <a:t>vATPase A dsRNA exposure</a:t>
            </a:r>
          </a:p>
        </xdr:txBody>
      </xdr:sp>
    </xdr:grpSp>
    <xdr:clientData/>
  </xdr:twoCellAnchor>
  <xdr:twoCellAnchor>
    <xdr:from>
      <xdr:col>0</xdr:col>
      <xdr:colOff>711200</xdr:colOff>
      <xdr:row>77</xdr:row>
      <xdr:rowOff>114300</xdr:rowOff>
    </xdr:from>
    <xdr:to>
      <xdr:col>2</xdr:col>
      <xdr:colOff>355600</xdr:colOff>
      <xdr:row>79</xdr:row>
      <xdr:rowOff>164187</xdr:rowOff>
    </xdr:to>
    <xdr:sp macro="" textlink="">
      <xdr:nvSpPr>
        <xdr:cNvPr id="28" name="TextBox 27"/>
        <xdr:cNvSpPr txBox="1"/>
      </xdr:nvSpPr>
      <xdr:spPr>
        <a:xfrm>
          <a:off x="711200" y="14782800"/>
          <a:ext cx="1524000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No vATPase A dsRNA exposure</a:t>
          </a:r>
        </a:p>
      </xdr:txBody>
    </xdr:sp>
    <xdr:clientData/>
  </xdr:twoCellAnchor>
  <xdr:twoCellAnchor>
    <xdr:from>
      <xdr:col>8</xdr:col>
      <xdr:colOff>495300</xdr:colOff>
      <xdr:row>76</xdr:row>
      <xdr:rowOff>50800</xdr:rowOff>
    </xdr:from>
    <xdr:to>
      <xdr:col>8</xdr:col>
      <xdr:colOff>747536</xdr:colOff>
      <xdr:row>77</xdr:row>
      <xdr:rowOff>121910</xdr:rowOff>
    </xdr:to>
    <xdr:sp macro="" textlink="">
      <xdr:nvSpPr>
        <xdr:cNvPr id="29" name="TextBox 28"/>
        <xdr:cNvSpPr txBox="1"/>
      </xdr:nvSpPr>
      <xdr:spPr>
        <a:xfrm>
          <a:off x="7543800" y="14528800"/>
          <a:ext cx="25223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c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0.425</cdr:x>
      <cdr:y>0.01852</cdr:y>
    </cdr:from>
    <cdr:to>
      <cdr:x>0.48017</cdr:x>
      <cdr:y>0.11389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43100" y="50800"/>
          <a:ext cx="252236" cy="26161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</a:t>
          </a:r>
        </a:p>
      </cdr:txBody>
    </cdr:sp>
  </cdr:relSizeAnchor>
  <cdr:relSizeAnchor xmlns:cdr="http://schemas.openxmlformats.org/drawingml/2006/chartDrawing">
    <cdr:from>
      <cdr:x>0.21944</cdr:x>
      <cdr:y>0.41204</cdr:y>
    </cdr:from>
    <cdr:to>
      <cdr:x>0.27605</cdr:x>
      <cdr:y>0.5074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03300" y="1130300"/>
          <a:ext cx="258780" cy="26161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workbookViewId="0">
      <pane ySplit="5" topLeftCell="A6" activePane="bottomLeft" state="frozen"/>
      <selection pane="bottomLeft" activeCell="I35" sqref="I35"/>
    </sheetView>
  </sheetViews>
  <sheetFormatPr baseColWidth="10" defaultRowHeight="15" x14ac:dyDescent="0"/>
  <cols>
    <col min="2" max="2" width="12.83203125" bestFit="1" customWidth="1"/>
    <col min="3" max="3" width="12" bestFit="1" customWidth="1"/>
  </cols>
  <sheetData>
    <row r="1" spans="1:13">
      <c r="A1" s="1" t="s">
        <v>0</v>
      </c>
      <c r="F1" t="s">
        <v>14</v>
      </c>
      <c r="G1" s="2" t="s">
        <v>15</v>
      </c>
    </row>
    <row r="2" spans="1:13">
      <c r="A2" t="s">
        <v>1</v>
      </c>
      <c r="B2" s="2" t="str">
        <f>B6</f>
        <v>water 1</v>
      </c>
      <c r="C2">
        <f>F6</f>
        <v>2.2908611297607422</v>
      </c>
    </row>
    <row r="3" spans="1:13">
      <c r="A3" t="s">
        <v>2</v>
      </c>
      <c r="B3" s="2" t="s">
        <v>3</v>
      </c>
    </row>
    <row r="5" spans="1:13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3" t="s">
        <v>11</v>
      </c>
      <c r="I5" s="3"/>
      <c r="J5" s="3" t="s">
        <v>12</v>
      </c>
      <c r="K5" s="3" t="s">
        <v>146</v>
      </c>
      <c r="L5" s="1" t="s">
        <v>13</v>
      </c>
      <c r="M5" s="1" t="s">
        <v>137</v>
      </c>
    </row>
    <row r="6" spans="1:13">
      <c r="A6" t="s">
        <v>88</v>
      </c>
      <c r="B6" t="s">
        <v>17</v>
      </c>
      <c r="C6" t="s">
        <v>89</v>
      </c>
      <c r="D6">
        <v>22.611928939819336</v>
      </c>
      <c r="E6">
        <v>22.662811279296875</v>
      </c>
      <c r="F6">
        <f>E6-E55</f>
        <v>2.2908611297607422</v>
      </c>
      <c r="G6">
        <f>F6-$C$2</f>
        <v>0</v>
      </c>
      <c r="H6">
        <f>2^-G6</f>
        <v>1</v>
      </c>
      <c r="J6">
        <v>1</v>
      </c>
      <c r="K6">
        <v>1</v>
      </c>
      <c r="L6" t="s">
        <v>138</v>
      </c>
      <c r="M6">
        <f>H6</f>
        <v>1</v>
      </c>
    </row>
    <row r="7" spans="1:13">
      <c r="A7" t="s">
        <v>90</v>
      </c>
      <c r="B7" t="s">
        <v>17</v>
      </c>
      <c r="C7" t="s">
        <v>89</v>
      </c>
      <c r="D7">
        <v>22.713691711425781</v>
      </c>
      <c r="J7">
        <v>1</v>
      </c>
      <c r="K7">
        <v>2</v>
      </c>
      <c r="L7" t="s">
        <v>138</v>
      </c>
      <c r="M7">
        <f>H8</f>
        <v>0.74460479612031272</v>
      </c>
    </row>
    <row r="8" spans="1:13">
      <c r="A8" t="s">
        <v>91</v>
      </c>
      <c r="B8" t="s">
        <v>20</v>
      </c>
      <c r="C8" t="s">
        <v>89</v>
      </c>
      <c r="D8">
        <v>23.199653625488281</v>
      </c>
      <c r="E8">
        <v>23.156621932983398</v>
      </c>
      <c r="F8">
        <f t="shared" ref="F8:F50" si="0">E8-E57</f>
        <v>2.7163143157958984</v>
      </c>
      <c r="G8">
        <f t="shared" ref="G8:G52" si="1">F8-$C$2</f>
        <v>0.42545318603515625</v>
      </c>
      <c r="H8">
        <f t="shared" ref="H8:H50" si="2">2^-G8</f>
        <v>0.74460479612031272</v>
      </c>
      <c r="J8">
        <v>1</v>
      </c>
      <c r="K8">
        <v>3</v>
      </c>
      <c r="L8" t="s">
        <v>138</v>
      </c>
      <c r="M8">
        <f>H10</f>
        <v>1.06104050826681</v>
      </c>
    </row>
    <row r="9" spans="1:13">
      <c r="A9" t="s">
        <v>92</v>
      </c>
      <c r="B9" t="s">
        <v>20</v>
      </c>
      <c r="C9" t="s">
        <v>89</v>
      </c>
      <c r="D9">
        <v>23.113590240478516</v>
      </c>
      <c r="J9">
        <v>1</v>
      </c>
      <c r="K9">
        <v>1</v>
      </c>
      <c r="L9" t="s">
        <v>139</v>
      </c>
      <c r="M9">
        <f>H12</f>
        <v>0.23682700728809805</v>
      </c>
    </row>
    <row r="10" spans="1:13">
      <c r="A10" t="s">
        <v>93</v>
      </c>
      <c r="B10" t="s">
        <v>23</v>
      </c>
      <c r="C10" t="s">
        <v>89</v>
      </c>
      <c r="D10">
        <v>22.893743515014648</v>
      </c>
      <c r="E10">
        <v>22.901821136474609</v>
      </c>
      <c r="F10">
        <f t="shared" si="0"/>
        <v>2.2053813934326172</v>
      </c>
      <c r="G10">
        <f t="shared" si="1"/>
        <v>-8.5479736328125E-2</v>
      </c>
      <c r="H10">
        <f t="shared" si="2"/>
        <v>1.06104050826681</v>
      </c>
      <c r="J10">
        <v>1</v>
      </c>
      <c r="K10">
        <v>2</v>
      </c>
      <c r="L10" t="s">
        <v>139</v>
      </c>
      <c r="M10">
        <f>H14</f>
        <v>6.9752378873370088E-2</v>
      </c>
    </row>
    <row r="11" spans="1:13">
      <c r="A11" t="s">
        <v>94</v>
      </c>
      <c r="B11" t="s">
        <v>23</v>
      </c>
      <c r="C11" t="s">
        <v>89</v>
      </c>
      <c r="D11">
        <v>22.909896850585938</v>
      </c>
      <c r="J11">
        <v>1</v>
      </c>
      <c r="K11">
        <v>3</v>
      </c>
      <c r="L11" t="s">
        <v>139</v>
      </c>
      <c r="M11">
        <f>H16</f>
        <v>6.8128174977220735E-2</v>
      </c>
    </row>
    <row r="12" spans="1:13">
      <c r="A12" t="s">
        <v>95</v>
      </c>
      <c r="B12" t="s">
        <v>26</v>
      </c>
      <c r="C12" t="s">
        <v>89</v>
      </c>
      <c r="D12">
        <v>24.77032470703125</v>
      </c>
      <c r="E12">
        <v>24.82666015625</v>
      </c>
      <c r="F12">
        <f t="shared" si="0"/>
        <v>4.3689556121826172</v>
      </c>
      <c r="G12">
        <f t="shared" si="1"/>
        <v>2.078094482421875</v>
      </c>
      <c r="H12">
        <f t="shared" si="2"/>
        <v>0.23682700728809805</v>
      </c>
      <c r="J12">
        <v>1</v>
      </c>
      <c r="K12">
        <v>1</v>
      </c>
      <c r="L12" t="s">
        <v>140</v>
      </c>
      <c r="M12">
        <f>H18</f>
        <v>0.88949976631772132</v>
      </c>
    </row>
    <row r="13" spans="1:13">
      <c r="A13" t="s">
        <v>96</v>
      </c>
      <c r="B13" t="s">
        <v>26</v>
      </c>
      <c r="C13" t="s">
        <v>89</v>
      </c>
      <c r="D13">
        <v>24.882993698120117</v>
      </c>
      <c r="J13">
        <v>1</v>
      </c>
      <c r="K13">
        <v>2</v>
      </c>
      <c r="L13" t="s">
        <v>140</v>
      </c>
      <c r="M13">
        <f>H20</f>
        <v>1.2835537056328707</v>
      </c>
    </row>
    <row r="14" spans="1:13">
      <c r="A14" t="s">
        <v>97</v>
      </c>
      <c r="B14" t="s">
        <v>29</v>
      </c>
      <c r="C14" t="s">
        <v>89</v>
      </c>
      <c r="D14">
        <v>26.664325714111328</v>
      </c>
      <c r="E14">
        <v>26.723718643188477</v>
      </c>
      <c r="F14">
        <f t="shared" si="0"/>
        <v>6.1324748992919922</v>
      </c>
      <c r="G14">
        <f t="shared" si="1"/>
        <v>3.84161376953125</v>
      </c>
      <c r="H14">
        <f t="shared" si="2"/>
        <v>6.9752378873370088E-2</v>
      </c>
      <c r="J14">
        <v>1</v>
      </c>
      <c r="K14">
        <v>3</v>
      </c>
      <c r="L14" t="s">
        <v>140</v>
      </c>
      <c r="M14">
        <f>H22</f>
        <v>1.2863703381429035</v>
      </c>
    </row>
    <row r="15" spans="1:13">
      <c r="A15" t="s">
        <v>98</v>
      </c>
      <c r="B15" t="s">
        <v>29</v>
      </c>
      <c r="C15" t="s">
        <v>89</v>
      </c>
      <c r="D15">
        <v>26.783111572265625</v>
      </c>
      <c r="J15">
        <v>1</v>
      </c>
      <c r="K15">
        <v>1</v>
      </c>
      <c r="L15" t="s">
        <v>141</v>
      </c>
      <c r="M15">
        <f>H24</f>
        <v>8.8020551567216054E-2</v>
      </c>
    </row>
    <row r="16" spans="1:13">
      <c r="A16" t="s">
        <v>99</v>
      </c>
      <c r="B16" t="s">
        <v>32</v>
      </c>
      <c r="C16" t="s">
        <v>89</v>
      </c>
      <c r="D16">
        <v>27.11524772644043</v>
      </c>
      <c r="E16">
        <v>27.096775054931641</v>
      </c>
      <c r="F16">
        <f t="shared" si="0"/>
        <v>6.1664657592773438</v>
      </c>
      <c r="G16">
        <f t="shared" si="1"/>
        <v>3.8756046295166016</v>
      </c>
      <c r="H16">
        <f t="shared" si="2"/>
        <v>6.8128174977220735E-2</v>
      </c>
      <c r="J16">
        <v>1</v>
      </c>
      <c r="K16">
        <v>2</v>
      </c>
      <c r="L16" t="s">
        <v>141</v>
      </c>
      <c r="M16">
        <f>H26</f>
        <v>0.15783579741476392</v>
      </c>
    </row>
    <row r="17" spans="1:13">
      <c r="A17" t="s">
        <v>100</v>
      </c>
      <c r="B17" t="s">
        <v>32</v>
      </c>
      <c r="C17" t="s">
        <v>89</v>
      </c>
      <c r="D17">
        <v>27.078304290771484</v>
      </c>
      <c r="J17">
        <v>1</v>
      </c>
      <c r="K17">
        <v>3</v>
      </c>
      <c r="L17" t="s">
        <v>141</v>
      </c>
      <c r="M17">
        <f>H28</f>
        <v>0.11985559826402596</v>
      </c>
    </row>
    <row r="18" spans="1:13">
      <c r="A18" t="s">
        <v>101</v>
      </c>
      <c r="B18" t="s">
        <v>35</v>
      </c>
      <c r="C18" t="s">
        <v>89</v>
      </c>
      <c r="D18">
        <v>23.31342887878418</v>
      </c>
      <c r="E18">
        <v>23.404977798461914</v>
      </c>
      <c r="F18">
        <f t="shared" si="0"/>
        <v>2.4597949981689453</v>
      </c>
      <c r="G18">
        <f t="shared" si="1"/>
        <v>0.16893386840820312</v>
      </c>
      <c r="H18">
        <f t="shared" si="2"/>
        <v>0.88949976631772132</v>
      </c>
      <c r="J18">
        <v>1</v>
      </c>
      <c r="K18">
        <v>1</v>
      </c>
      <c r="L18" t="s">
        <v>142</v>
      </c>
      <c r="M18">
        <f>H30</f>
        <v>0.84478530635412141</v>
      </c>
    </row>
    <row r="19" spans="1:13">
      <c r="A19" t="s">
        <v>102</v>
      </c>
      <c r="B19" t="s">
        <v>35</v>
      </c>
      <c r="C19" t="s">
        <v>89</v>
      </c>
      <c r="D19">
        <v>23.496526718139648</v>
      </c>
      <c r="J19">
        <v>1</v>
      </c>
      <c r="K19">
        <v>2</v>
      </c>
      <c r="L19" t="s">
        <v>142</v>
      </c>
      <c r="M19">
        <f>H32</f>
        <v>0.65741856808995047</v>
      </c>
    </row>
    <row r="20" spans="1:13">
      <c r="A20" t="s">
        <v>103</v>
      </c>
      <c r="B20" t="s">
        <v>38</v>
      </c>
      <c r="C20" t="s">
        <v>89</v>
      </c>
      <c r="D20">
        <v>22.556613922119141</v>
      </c>
      <c r="E20">
        <v>22.563304901123047</v>
      </c>
      <c r="F20">
        <f t="shared" si="0"/>
        <v>1.9307174682617188</v>
      </c>
      <c r="G20">
        <f t="shared" si="1"/>
        <v>-0.36014366149902344</v>
      </c>
      <c r="H20">
        <f t="shared" si="2"/>
        <v>1.2835537056328707</v>
      </c>
      <c r="J20">
        <v>1</v>
      </c>
      <c r="K20">
        <v>3</v>
      </c>
      <c r="L20" t="s">
        <v>142</v>
      </c>
      <c r="M20">
        <f>H34</f>
        <v>0.42069563960017498</v>
      </c>
    </row>
    <row r="21" spans="1:13">
      <c r="A21" t="s">
        <v>104</v>
      </c>
      <c r="B21" t="s">
        <v>38</v>
      </c>
      <c r="C21" t="s">
        <v>89</v>
      </c>
      <c r="D21">
        <v>22.569997787475586</v>
      </c>
      <c r="J21">
        <v>1</v>
      </c>
      <c r="K21">
        <v>1</v>
      </c>
      <c r="L21" t="s">
        <v>143</v>
      </c>
      <c r="M21">
        <f>H36</f>
        <v>0.12871546516896734</v>
      </c>
    </row>
    <row r="22" spans="1:13">
      <c r="A22" t="s">
        <v>105</v>
      </c>
      <c r="B22" t="s">
        <v>41</v>
      </c>
      <c r="C22" t="s">
        <v>89</v>
      </c>
      <c r="D22">
        <v>22.767343521118164</v>
      </c>
      <c r="E22">
        <v>22.745750427246094</v>
      </c>
      <c r="F22">
        <f t="shared" si="0"/>
        <v>1.9275550842285156</v>
      </c>
      <c r="G22">
        <f t="shared" si="1"/>
        <v>-0.36330604553222656</v>
      </c>
      <c r="H22">
        <f t="shared" si="2"/>
        <v>1.2863703381429035</v>
      </c>
      <c r="J22">
        <v>1</v>
      </c>
      <c r="K22">
        <v>2</v>
      </c>
      <c r="L22" t="s">
        <v>143</v>
      </c>
      <c r="M22">
        <f>H38</f>
        <v>0.14413132050555663</v>
      </c>
    </row>
    <row r="23" spans="1:13">
      <c r="A23" t="s">
        <v>106</v>
      </c>
      <c r="B23" t="s">
        <v>41</v>
      </c>
      <c r="C23" t="s">
        <v>89</v>
      </c>
      <c r="D23">
        <v>22.724157333374023</v>
      </c>
      <c r="J23">
        <v>1</v>
      </c>
      <c r="K23">
        <v>3</v>
      </c>
      <c r="L23" t="s">
        <v>143</v>
      </c>
      <c r="M23">
        <f>H40</f>
        <v>0.23973179693883012</v>
      </c>
    </row>
    <row r="24" spans="1:13">
      <c r="A24" t="s">
        <v>107</v>
      </c>
      <c r="B24" t="s">
        <v>44</v>
      </c>
      <c r="C24" t="s">
        <v>89</v>
      </c>
      <c r="D24">
        <v>26.158000946044922</v>
      </c>
      <c r="E24">
        <v>26.194095611572266</v>
      </c>
      <c r="F24">
        <f t="shared" si="0"/>
        <v>5.7968769073486328</v>
      </c>
      <c r="G24">
        <f t="shared" si="1"/>
        <v>3.5060157775878906</v>
      </c>
      <c r="H24">
        <f t="shared" si="2"/>
        <v>8.8020551567216054E-2</v>
      </c>
      <c r="J24">
        <v>1</v>
      </c>
      <c r="K24">
        <v>1</v>
      </c>
      <c r="L24" t="s">
        <v>144</v>
      </c>
      <c r="M24">
        <f>H42</f>
        <v>1.1344683595783782</v>
      </c>
    </row>
    <row r="25" spans="1:13">
      <c r="A25" t="s">
        <v>108</v>
      </c>
      <c r="B25" t="s">
        <v>44</v>
      </c>
      <c r="C25" t="s">
        <v>89</v>
      </c>
      <c r="D25">
        <v>26.230192184448242</v>
      </c>
      <c r="J25">
        <v>1</v>
      </c>
      <c r="K25">
        <v>2</v>
      </c>
      <c r="L25" t="s">
        <v>144</v>
      </c>
      <c r="M25">
        <f>H44</f>
        <v>0.95855200064272916</v>
      </c>
    </row>
    <row r="26" spans="1:13">
      <c r="A26" t="s">
        <v>109</v>
      </c>
      <c r="B26" t="s">
        <v>47</v>
      </c>
      <c r="C26" t="s">
        <v>89</v>
      </c>
      <c r="D26">
        <v>25.550909042358398</v>
      </c>
      <c r="E26">
        <v>25.599681854248047</v>
      </c>
      <c r="F26">
        <f t="shared" si="0"/>
        <v>4.9543647766113281</v>
      </c>
      <c r="G26">
        <f t="shared" si="1"/>
        <v>2.6635036468505859</v>
      </c>
      <c r="H26">
        <f t="shared" si="2"/>
        <v>0.15783579741476392</v>
      </c>
      <c r="J26">
        <v>1</v>
      </c>
      <c r="K26">
        <v>3</v>
      </c>
      <c r="L26" t="s">
        <v>144</v>
      </c>
      <c r="M26">
        <f>H46</f>
        <v>1.1647699894035539</v>
      </c>
    </row>
    <row r="27" spans="1:13">
      <c r="A27" t="s">
        <v>110</v>
      </c>
      <c r="B27" t="s">
        <v>47</v>
      </c>
      <c r="C27" t="s">
        <v>89</v>
      </c>
      <c r="D27">
        <v>25.648452758789062</v>
      </c>
      <c r="J27">
        <v>1</v>
      </c>
      <c r="K27">
        <v>1</v>
      </c>
      <c r="L27" t="s">
        <v>145</v>
      </c>
      <c r="M27">
        <f>H48</f>
        <v>0.60255588028618279</v>
      </c>
    </row>
    <row r="28" spans="1:13">
      <c r="A28" t="s">
        <v>111</v>
      </c>
      <c r="B28" t="s">
        <v>50</v>
      </c>
      <c r="C28" t="s">
        <v>89</v>
      </c>
      <c r="D28">
        <v>27.419414520263672</v>
      </c>
      <c r="E28">
        <v>27.295894622802734</v>
      </c>
      <c r="F28">
        <f t="shared" si="0"/>
        <v>5.3514919281005859</v>
      </c>
      <c r="G28">
        <f t="shared" si="1"/>
        <v>3.0606307983398438</v>
      </c>
      <c r="H28">
        <f t="shared" si="2"/>
        <v>0.11985559826402596</v>
      </c>
      <c r="J28">
        <v>1</v>
      </c>
      <c r="K28">
        <v>2</v>
      </c>
      <c r="L28" t="s">
        <v>145</v>
      </c>
      <c r="M28">
        <f>H50</f>
        <v>1.3494264487066698</v>
      </c>
    </row>
    <row r="29" spans="1:13">
      <c r="A29" t="s">
        <v>112</v>
      </c>
      <c r="B29" t="s">
        <v>50</v>
      </c>
      <c r="C29" t="s">
        <v>89</v>
      </c>
      <c r="D29">
        <v>27.17237663269043</v>
      </c>
      <c r="J29">
        <v>1</v>
      </c>
      <c r="K29">
        <v>3</v>
      </c>
      <c r="L29" t="s">
        <v>145</v>
      </c>
      <c r="M29">
        <f>H52</f>
        <v>0.44981703454062616</v>
      </c>
    </row>
    <row r="30" spans="1:13">
      <c r="A30" t="s">
        <v>113</v>
      </c>
      <c r="B30" t="s">
        <v>53</v>
      </c>
      <c r="C30" t="s">
        <v>89</v>
      </c>
      <c r="D30">
        <v>23.263214111328125</v>
      </c>
      <c r="E30">
        <v>23.284111022949219</v>
      </c>
      <c r="F30">
        <f t="shared" si="0"/>
        <v>2.5342044830322266</v>
      </c>
      <c r="G30">
        <f t="shared" si="1"/>
        <v>0.24334335327148438</v>
      </c>
      <c r="H30">
        <f t="shared" si="2"/>
        <v>0.84478530635412141</v>
      </c>
    </row>
    <row r="31" spans="1:13">
      <c r="A31" t="s">
        <v>114</v>
      </c>
      <c r="B31" t="s">
        <v>53</v>
      </c>
      <c r="C31" t="s">
        <v>89</v>
      </c>
      <c r="D31">
        <v>23.30500602722168</v>
      </c>
    </row>
    <row r="32" spans="1:13">
      <c r="A32" t="s">
        <v>115</v>
      </c>
      <c r="B32" t="s">
        <v>56</v>
      </c>
      <c r="C32" t="s">
        <v>89</v>
      </c>
      <c r="D32">
        <v>23.671409606933594</v>
      </c>
      <c r="E32">
        <v>23.686296463012695</v>
      </c>
      <c r="F32">
        <f t="shared" si="0"/>
        <v>2.8959770202636719</v>
      </c>
      <c r="G32">
        <f t="shared" si="1"/>
        <v>0.60511589050292969</v>
      </c>
      <c r="H32">
        <f t="shared" si="2"/>
        <v>0.65741856808995047</v>
      </c>
    </row>
    <row r="33" spans="1:8">
      <c r="A33" t="s">
        <v>116</v>
      </c>
      <c r="B33" t="s">
        <v>56</v>
      </c>
      <c r="C33" t="s">
        <v>89</v>
      </c>
      <c r="D33">
        <v>23.701183319091797</v>
      </c>
    </row>
    <row r="34" spans="1:8">
      <c r="A34" t="s">
        <v>117</v>
      </c>
      <c r="B34" t="s">
        <v>59</v>
      </c>
      <c r="C34" t="s">
        <v>89</v>
      </c>
      <c r="D34">
        <v>23.994384765625</v>
      </c>
      <c r="E34">
        <v>23.997550964355469</v>
      </c>
      <c r="F34">
        <f t="shared" si="0"/>
        <v>3.5400123596191406</v>
      </c>
      <c r="G34">
        <f t="shared" si="1"/>
        <v>1.2491512298583984</v>
      </c>
      <c r="H34">
        <f t="shared" si="2"/>
        <v>0.42069563960017498</v>
      </c>
    </row>
    <row r="35" spans="1:8">
      <c r="A35" t="s">
        <v>118</v>
      </c>
      <c r="B35" t="s">
        <v>59</v>
      </c>
      <c r="C35" t="s">
        <v>89</v>
      </c>
      <c r="D35">
        <v>24.000717163085938</v>
      </c>
    </row>
    <row r="36" spans="1:8">
      <c r="A36" t="s">
        <v>119</v>
      </c>
      <c r="B36" t="s">
        <v>62</v>
      </c>
      <c r="C36" t="s">
        <v>89</v>
      </c>
      <c r="D36">
        <v>26.030364990234375</v>
      </c>
      <c r="E36">
        <v>26.053947448730469</v>
      </c>
      <c r="F36">
        <f t="shared" si="0"/>
        <v>5.2486038208007812</v>
      </c>
      <c r="G36">
        <f t="shared" si="1"/>
        <v>2.9577426910400391</v>
      </c>
      <c r="H36">
        <f>2^-G36</f>
        <v>0.12871546516896734</v>
      </c>
    </row>
    <row r="37" spans="1:8">
      <c r="A37" t="s">
        <v>120</v>
      </c>
      <c r="B37" t="s">
        <v>62</v>
      </c>
      <c r="C37" t="s">
        <v>89</v>
      </c>
      <c r="D37">
        <v>26.07752799987793</v>
      </c>
    </row>
    <row r="38" spans="1:8">
      <c r="A38" t="s">
        <v>121</v>
      </c>
      <c r="B38" t="s">
        <v>65</v>
      </c>
      <c r="C38" t="s">
        <v>89</v>
      </c>
      <c r="D38">
        <v>25.999904632568359</v>
      </c>
      <c r="E38">
        <v>25.97935676574707</v>
      </c>
      <c r="F38">
        <f t="shared" si="0"/>
        <v>5.0854053497314453</v>
      </c>
      <c r="G38">
        <f t="shared" si="1"/>
        <v>2.7945442199707031</v>
      </c>
      <c r="H38">
        <f t="shared" si="2"/>
        <v>0.14413132050555663</v>
      </c>
    </row>
    <row r="39" spans="1:8">
      <c r="A39" t="s">
        <v>122</v>
      </c>
      <c r="B39" t="s">
        <v>65</v>
      </c>
      <c r="C39" t="s">
        <v>89</v>
      </c>
      <c r="D39">
        <v>25.958808898925781</v>
      </c>
    </row>
    <row r="40" spans="1:8">
      <c r="A40" t="s">
        <v>123</v>
      </c>
      <c r="B40" t="s">
        <v>68</v>
      </c>
      <c r="C40" t="s">
        <v>89</v>
      </c>
      <c r="D40">
        <v>25.457586288452148</v>
      </c>
      <c r="E40">
        <v>25.486312866210938</v>
      </c>
      <c r="F40">
        <f t="shared" si="0"/>
        <v>4.3513679504394531</v>
      </c>
      <c r="G40">
        <f t="shared" si="1"/>
        <v>2.0605068206787109</v>
      </c>
      <c r="H40">
        <f t="shared" si="2"/>
        <v>0.23973179693883012</v>
      </c>
    </row>
    <row r="41" spans="1:8">
      <c r="A41" t="s">
        <v>124</v>
      </c>
      <c r="B41" t="s">
        <v>68</v>
      </c>
      <c r="C41" t="s">
        <v>89</v>
      </c>
      <c r="D41">
        <v>25.515039443969727</v>
      </c>
    </row>
    <row r="42" spans="1:8">
      <c r="A42" t="s">
        <v>125</v>
      </c>
      <c r="B42" t="s">
        <v>71</v>
      </c>
      <c r="C42" t="s">
        <v>89</v>
      </c>
      <c r="D42">
        <v>23.186622619628906</v>
      </c>
      <c r="E42">
        <v>23.153066635131836</v>
      </c>
      <c r="F42">
        <f t="shared" si="0"/>
        <v>2.1088447570800781</v>
      </c>
      <c r="G42">
        <f t="shared" si="1"/>
        <v>-0.18201637268066406</v>
      </c>
      <c r="H42">
        <f t="shared" si="2"/>
        <v>1.1344683595783782</v>
      </c>
    </row>
    <row r="43" spans="1:8">
      <c r="A43" t="s">
        <v>126</v>
      </c>
      <c r="B43" t="s">
        <v>71</v>
      </c>
      <c r="C43" t="s">
        <v>89</v>
      </c>
      <c r="D43">
        <v>23.119510650634766</v>
      </c>
    </row>
    <row r="44" spans="1:8">
      <c r="A44" t="s">
        <v>127</v>
      </c>
      <c r="B44" t="s">
        <v>74</v>
      </c>
      <c r="C44" t="s">
        <v>89</v>
      </c>
      <c r="D44">
        <v>23.247041702270508</v>
      </c>
      <c r="E44">
        <v>23.226200103759766</v>
      </c>
      <c r="F44">
        <f t="shared" si="0"/>
        <v>2.3519325256347656</v>
      </c>
      <c r="G44">
        <f t="shared" si="1"/>
        <v>6.1071395874023438E-2</v>
      </c>
      <c r="H44">
        <f t="shared" si="2"/>
        <v>0.95855200064272916</v>
      </c>
    </row>
    <row r="45" spans="1:8">
      <c r="A45" t="s">
        <v>128</v>
      </c>
      <c r="B45" t="s">
        <v>74</v>
      </c>
      <c r="C45" t="s">
        <v>89</v>
      </c>
      <c r="D45">
        <v>23.205358505249023</v>
      </c>
    </row>
    <row r="46" spans="1:8">
      <c r="A46" t="s">
        <v>129</v>
      </c>
      <c r="B46" t="s">
        <v>77</v>
      </c>
      <c r="C46" t="s">
        <v>89</v>
      </c>
      <c r="D46">
        <v>22.929738998413086</v>
      </c>
      <c r="E46">
        <v>22.924884796142578</v>
      </c>
      <c r="F46">
        <f t="shared" si="0"/>
        <v>2.0708160400390625</v>
      </c>
      <c r="G46">
        <f t="shared" si="1"/>
        <v>-0.22004508972167969</v>
      </c>
      <c r="H46">
        <f t="shared" si="2"/>
        <v>1.1647699894035539</v>
      </c>
    </row>
    <row r="47" spans="1:8">
      <c r="A47" t="s">
        <v>130</v>
      </c>
      <c r="B47" t="s">
        <v>77</v>
      </c>
      <c r="C47" t="s">
        <v>89</v>
      </c>
      <c r="D47">
        <v>22.92003059387207</v>
      </c>
    </row>
    <row r="48" spans="1:8">
      <c r="A48" t="s">
        <v>131</v>
      </c>
      <c r="B48" t="s">
        <v>80</v>
      </c>
      <c r="C48" t="s">
        <v>89</v>
      </c>
      <c r="D48">
        <v>23.858352661132812</v>
      </c>
      <c r="E48">
        <v>23.872108459472656</v>
      </c>
      <c r="F48">
        <f t="shared" si="0"/>
        <v>3.0216941833496094</v>
      </c>
      <c r="G48">
        <f t="shared" si="1"/>
        <v>0.73083305358886719</v>
      </c>
      <c r="H48">
        <f t="shared" si="2"/>
        <v>0.60255588028618279</v>
      </c>
    </row>
    <row r="49" spans="1:8">
      <c r="A49" t="s">
        <v>132</v>
      </c>
      <c r="B49" t="s">
        <v>80</v>
      </c>
      <c r="C49" t="s">
        <v>89</v>
      </c>
      <c r="D49">
        <v>23.8858642578125</v>
      </c>
    </row>
    <row r="50" spans="1:8">
      <c r="A50" t="s">
        <v>133</v>
      </c>
      <c r="B50" t="s">
        <v>83</v>
      </c>
      <c r="C50" t="s">
        <v>89</v>
      </c>
      <c r="D50">
        <v>23.014167785644531</v>
      </c>
      <c r="E50">
        <v>23.05994987487793</v>
      </c>
      <c r="F50">
        <f t="shared" si="0"/>
        <v>1.8585147857666016</v>
      </c>
      <c r="G50">
        <f>F50-$C$2</f>
        <v>-0.43234634399414062</v>
      </c>
      <c r="H50">
        <f t="shared" si="2"/>
        <v>1.3494264487066698</v>
      </c>
    </row>
    <row r="51" spans="1:8">
      <c r="A51" t="s">
        <v>134</v>
      </c>
      <c r="B51" t="s">
        <v>83</v>
      </c>
      <c r="C51" t="s">
        <v>89</v>
      </c>
      <c r="D51">
        <v>23.105731964111328</v>
      </c>
    </row>
    <row r="52" spans="1:8">
      <c r="A52" t="s">
        <v>135</v>
      </c>
      <c r="B52" t="s">
        <v>86</v>
      </c>
      <c r="C52" t="s">
        <v>89</v>
      </c>
      <c r="D52">
        <v>24.550930023193359</v>
      </c>
      <c r="E52">
        <v>24.584407806396484</v>
      </c>
      <c r="F52">
        <f>E52-E101</f>
        <v>3.443450927734375</v>
      </c>
      <c r="G52">
        <f t="shared" si="1"/>
        <v>1.1525897979736328</v>
      </c>
      <c r="H52">
        <f>2^-G52</f>
        <v>0.44981703454062616</v>
      </c>
    </row>
    <row r="53" spans="1:8">
      <c r="A53" t="s">
        <v>136</v>
      </c>
      <c r="B53" t="s">
        <v>86</v>
      </c>
      <c r="C53" t="s">
        <v>89</v>
      </c>
      <c r="D53">
        <v>24.617883682250977</v>
      </c>
    </row>
    <row r="55" spans="1:8">
      <c r="A55" t="s">
        <v>16</v>
      </c>
      <c r="B55" t="s">
        <v>17</v>
      </c>
      <c r="C55" t="s">
        <v>3</v>
      </c>
      <c r="D55">
        <v>20.370820999145508</v>
      </c>
      <c r="E55">
        <v>20.371950149536133</v>
      </c>
    </row>
    <row r="56" spans="1:8">
      <c r="A56" t="s">
        <v>18</v>
      </c>
      <c r="B56" t="s">
        <v>17</v>
      </c>
      <c r="C56" t="s">
        <v>3</v>
      </c>
      <c r="D56">
        <v>20.373079299926758</v>
      </c>
    </row>
    <row r="57" spans="1:8">
      <c r="A57" t="s">
        <v>19</v>
      </c>
      <c r="B57" t="s">
        <v>20</v>
      </c>
      <c r="C57" t="s">
        <v>3</v>
      </c>
      <c r="D57">
        <v>20.48411750793457</v>
      </c>
      <c r="E57">
        <v>20.4403076171875</v>
      </c>
    </row>
    <row r="58" spans="1:8">
      <c r="A58" t="s">
        <v>21</v>
      </c>
      <c r="B58" t="s">
        <v>20</v>
      </c>
      <c r="C58" t="s">
        <v>3</v>
      </c>
      <c r="D58">
        <v>20.39649772644043</v>
      </c>
    </row>
    <row r="59" spans="1:8">
      <c r="A59" t="s">
        <v>22</v>
      </c>
      <c r="B59" t="s">
        <v>23</v>
      </c>
      <c r="C59" t="s">
        <v>3</v>
      </c>
      <c r="D59">
        <v>20.654930114746094</v>
      </c>
      <c r="E59">
        <v>20.696439743041992</v>
      </c>
    </row>
    <row r="60" spans="1:8">
      <c r="A60" t="s">
        <v>24</v>
      </c>
      <c r="B60" t="s">
        <v>23</v>
      </c>
      <c r="C60" t="s">
        <v>3</v>
      </c>
      <c r="D60">
        <v>20.737949371337891</v>
      </c>
    </row>
    <row r="61" spans="1:8">
      <c r="A61" t="s">
        <v>25</v>
      </c>
      <c r="B61" t="s">
        <v>26</v>
      </c>
      <c r="C61" t="s">
        <v>3</v>
      </c>
      <c r="D61">
        <v>20.435768127441406</v>
      </c>
      <c r="E61">
        <v>20.457704544067383</v>
      </c>
    </row>
    <row r="62" spans="1:8">
      <c r="A62" t="s">
        <v>27</v>
      </c>
      <c r="B62" t="s">
        <v>26</v>
      </c>
      <c r="C62" t="s">
        <v>3</v>
      </c>
      <c r="D62">
        <v>20.479640960693359</v>
      </c>
    </row>
    <row r="63" spans="1:8">
      <c r="A63" t="s">
        <v>28</v>
      </c>
      <c r="B63" t="s">
        <v>29</v>
      </c>
      <c r="C63" t="s">
        <v>3</v>
      </c>
      <c r="D63">
        <v>20.546108245849609</v>
      </c>
      <c r="E63">
        <v>20.591243743896484</v>
      </c>
    </row>
    <row r="64" spans="1:8">
      <c r="A64" t="s">
        <v>30</v>
      </c>
      <c r="B64" t="s">
        <v>29</v>
      </c>
      <c r="C64" t="s">
        <v>3</v>
      </c>
      <c r="D64">
        <v>20.636381149291992</v>
      </c>
    </row>
    <row r="65" spans="1:5">
      <c r="A65" t="s">
        <v>31</v>
      </c>
      <c r="B65" t="s">
        <v>32</v>
      </c>
      <c r="C65" t="s">
        <v>3</v>
      </c>
      <c r="D65">
        <v>20.935014724731445</v>
      </c>
      <c r="E65">
        <v>20.930309295654297</v>
      </c>
    </row>
    <row r="66" spans="1:5">
      <c r="A66" t="s">
        <v>33</v>
      </c>
      <c r="B66" t="s">
        <v>32</v>
      </c>
      <c r="C66" t="s">
        <v>3</v>
      </c>
      <c r="D66">
        <v>20.925601959228516</v>
      </c>
    </row>
    <row r="67" spans="1:5">
      <c r="A67" t="s">
        <v>34</v>
      </c>
      <c r="B67" t="s">
        <v>35</v>
      </c>
      <c r="C67" t="s">
        <v>3</v>
      </c>
      <c r="D67">
        <v>20.924762725830078</v>
      </c>
      <c r="E67">
        <v>20.945182800292969</v>
      </c>
    </row>
    <row r="68" spans="1:5">
      <c r="A68" t="s">
        <v>36</v>
      </c>
      <c r="B68" t="s">
        <v>35</v>
      </c>
      <c r="C68" t="s">
        <v>3</v>
      </c>
      <c r="D68">
        <v>20.965604782104492</v>
      </c>
    </row>
    <row r="69" spans="1:5">
      <c r="A69" t="s">
        <v>37</v>
      </c>
      <c r="B69" t="s">
        <v>38</v>
      </c>
      <c r="C69" t="s">
        <v>3</v>
      </c>
      <c r="D69">
        <v>20.688274383544922</v>
      </c>
      <c r="E69">
        <v>20.632587432861328</v>
      </c>
    </row>
    <row r="70" spans="1:5">
      <c r="A70" t="s">
        <v>39</v>
      </c>
      <c r="B70" t="s">
        <v>38</v>
      </c>
      <c r="C70" t="s">
        <v>3</v>
      </c>
      <c r="D70">
        <v>20.576898574829102</v>
      </c>
    </row>
    <row r="71" spans="1:5">
      <c r="A71" t="s">
        <v>40</v>
      </c>
      <c r="B71" t="s">
        <v>41</v>
      </c>
      <c r="C71" t="s">
        <v>3</v>
      </c>
      <c r="D71">
        <v>20.924289703369141</v>
      </c>
      <c r="E71">
        <v>20.818195343017578</v>
      </c>
    </row>
    <row r="72" spans="1:5">
      <c r="A72" t="s">
        <v>42</v>
      </c>
      <c r="B72" t="s">
        <v>41</v>
      </c>
      <c r="C72" t="s">
        <v>3</v>
      </c>
      <c r="D72">
        <v>20.712099075317383</v>
      </c>
    </row>
    <row r="73" spans="1:5">
      <c r="A73" t="s">
        <v>43</v>
      </c>
      <c r="B73" t="s">
        <v>44</v>
      </c>
      <c r="C73" t="s">
        <v>3</v>
      </c>
      <c r="D73">
        <v>20.393945693969727</v>
      </c>
      <c r="E73">
        <v>20.397218704223633</v>
      </c>
    </row>
    <row r="74" spans="1:5">
      <c r="A74" t="s">
        <v>45</v>
      </c>
      <c r="B74" t="s">
        <v>44</v>
      </c>
      <c r="C74" t="s">
        <v>3</v>
      </c>
      <c r="D74">
        <v>20.400491714477539</v>
      </c>
    </row>
    <row r="75" spans="1:5">
      <c r="A75" t="s">
        <v>46</v>
      </c>
      <c r="B75" t="s">
        <v>47</v>
      </c>
      <c r="C75" t="s">
        <v>3</v>
      </c>
      <c r="D75">
        <v>20.600339889526367</v>
      </c>
      <c r="E75">
        <v>20.645317077636719</v>
      </c>
    </row>
    <row r="76" spans="1:5">
      <c r="A76" t="s">
        <v>48</v>
      </c>
      <c r="B76" t="s">
        <v>47</v>
      </c>
      <c r="C76" t="s">
        <v>3</v>
      </c>
      <c r="D76">
        <v>20.69029426574707</v>
      </c>
    </row>
    <row r="77" spans="1:5">
      <c r="A77" t="s">
        <v>49</v>
      </c>
      <c r="B77" t="s">
        <v>50</v>
      </c>
      <c r="C77" t="s">
        <v>3</v>
      </c>
      <c r="D77">
        <v>21.950492858886719</v>
      </c>
      <c r="E77">
        <v>21.944402694702148</v>
      </c>
    </row>
    <row r="78" spans="1:5">
      <c r="A78" t="s">
        <v>51</v>
      </c>
      <c r="B78" t="s">
        <v>50</v>
      </c>
      <c r="C78" t="s">
        <v>3</v>
      </c>
      <c r="D78">
        <v>21.938312530517578</v>
      </c>
    </row>
    <row r="79" spans="1:5">
      <c r="A79" t="s">
        <v>52</v>
      </c>
      <c r="B79" t="s">
        <v>53</v>
      </c>
      <c r="C79" t="s">
        <v>3</v>
      </c>
      <c r="D79">
        <v>20.630943298339844</v>
      </c>
      <c r="E79">
        <v>20.749906539916992</v>
      </c>
    </row>
    <row r="80" spans="1:5">
      <c r="A80" t="s">
        <v>54</v>
      </c>
      <c r="B80" t="s">
        <v>53</v>
      </c>
      <c r="C80" t="s">
        <v>3</v>
      </c>
      <c r="D80">
        <v>20.868869781494141</v>
      </c>
    </row>
    <row r="81" spans="1:5">
      <c r="A81" t="s">
        <v>55</v>
      </c>
      <c r="B81" t="s">
        <v>56</v>
      </c>
      <c r="C81" t="s">
        <v>3</v>
      </c>
      <c r="D81">
        <v>20.889204025268555</v>
      </c>
      <c r="E81">
        <v>20.790319442749023</v>
      </c>
    </row>
    <row r="82" spans="1:5">
      <c r="A82" t="s">
        <v>57</v>
      </c>
      <c r="B82" t="s">
        <v>56</v>
      </c>
      <c r="C82" t="s">
        <v>3</v>
      </c>
      <c r="D82">
        <v>20.691434860229492</v>
      </c>
    </row>
    <row r="83" spans="1:5">
      <c r="A83" t="s">
        <v>58</v>
      </c>
      <c r="B83" t="s">
        <v>59</v>
      </c>
      <c r="C83" t="s">
        <v>3</v>
      </c>
      <c r="D83">
        <v>20.456375122070312</v>
      </c>
      <c r="E83">
        <v>20.457538604736328</v>
      </c>
    </row>
    <row r="84" spans="1:5">
      <c r="A84" t="s">
        <v>60</v>
      </c>
      <c r="B84" t="s">
        <v>59</v>
      </c>
      <c r="C84" t="s">
        <v>3</v>
      </c>
      <c r="D84">
        <v>20.458700180053711</v>
      </c>
    </row>
    <row r="85" spans="1:5">
      <c r="A85" t="s">
        <v>61</v>
      </c>
      <c r="B85" t="s">
        <v>62</v>
      </c>
      <c r="C85" t="s">
        <v>3</v>
      </c>
      <c r="D85">
        <v>20.733860015869141</v>
      </c>
      <c r="E85">
        <v>20.805343627929688</v>
      </c>
    </row>
    <row r="86" spans="1:5">
      <c r="A86" t="s">
        <v>63</v>
      </c>
      <c r="B86" t="s">
        <v>62</v>
      </c>
      <c r="C86" t="s">
        <v>3</v>
      </c>
      <c r="D86">
        <v>20.876825332641602</v>
      </c>
    </row>
    <row r="87" spans="1:5">
      <c r="A87" t="s">
        <v>64</v>
      </c>
      <c r="B87" t="s">
        <v>65</v>
      </c>
      <c r="C87" t="s">
        <v>3</v>
      </c>
      <c r="D87">
        <v>20.858619689941406</v>
      </c>
      <c r="E87">
        <v>20.893951416015625</v>
      </c>
    </row>
    <row r="88" spans="1:5">
      <c r="A88" t="s">
        <v>66</v>
      </c>
      <c r="B88" t="s">
        <v>65</v>
      </c>
      <c r="C88" t="s">
        <v>3</v>
      </c>
      <c r="D88">
        <v>20.929285049438477</v>
      </c>
    </row>
    <row r="89" spans="1:5">
      <c r="A89" t="s">
        <v>67</v>
      </c>
      <c r="B89" t="s">
        <v>68</v>
      </c>
      <c r="C89" t="s">
        <v>3</v>
      </c>
      <c r="D89">
        <v>21.295856475830078</v>
      </c>
      <c r="E89">
        <v>21.134944915771484</v>
      </c>
    </row>
    <row r="90" spans="1:5">
      <c r="A90" t="s">
        <v>69</v>
      </c>
      <c r="B90" t="s">
        <v>68</v>
      </c>
      <c r="C90" t="s">
        <v>3</v>
      </c>
      <c r="D90">
        <v>20.974033355712891</v>
      </c>
    </row>
    <row r="91" spans="1:5">
      <c r="A91" t="s">
        <v>70</v>
      </c>
      <c r="B91" t="s">
        <v>71</v>
      </c>
      <c r="C91" t="s">
        <v>3</v>
      </c>
      <c r="D91">
        <v>21.010957717895508</v>
      </c>
      <c r="E91">
        <v>21.044221878051758</v>
      </c>
    </row>
    <row r="92" spans="1:5">
      <c r="A92" t="s">
        <v>72</v>
      </c>
      <c r="B92" t="s">
        <v>71</v>
      </c>
      <c r="C92" t="s">
        <v>3</v>
      </c>
      <c r="D92">
        <v>21.077486038208008</v>
      </c>
    </row>
    <row r="93" spans="1:5">
      <c r="A93" t="s">
        <v>73</v>
      </c>
      <c r="B93" t="s">
        <v>74</v>
      </c>
      <c r="C93" t="s">
        <v>3</v>
      </c>
      <c r="D93">
        <v>20.888336181640625</v>
      </c>
      <c r="E93">
        <v>20.874267578125</v>
      </c>
    </row>
    <row r="94" spans="1:5">
      <c r="A94" t="s">
        <v>75</v>
      </c>
      <c r="B94" t="s">
        <v>74</v>
      </c>
      <c r="C94" t="s">
        <v>3</v>
      </c>
      <c r="D94">
        <v>20.860197067260742</v>
      </c>
    </row>
    <row r="95" spans="1:5">
      <c r="A95" t="s">
        <v>76</v>
      </c>
      <c r="B95" t="s">
        <v>77</v>
      </c>
      <c r="C95" t="s">
        <v>3</v>
      </c>
      <c r="D95">
        <v>20.854742050170898</v>
      </c>
      <c r="E95">
        <v>20.854068756103516</v>
      </c>
    </row>
    <row r="96" spans="1:5">
      <c r="A96" t="s">
        <v>78</v>
      </c>
      <c r="B96" t="s">
        <v>77</v>
      </c>
      <c r="C96" t="s">
        <v>3</v>
      </c>
      <c r="D96">
        <v>20.853397369384766</v>
      </c>
    </row>
    <row r="97" spans="1:5">
      <c r="A97" t="s">
        <v>79</v>
      </c>
      <c r="B97" t="s">
        <v>80</v>
      </c>
      <c r="C97" t="s">
        <v>3</v>
      </c>
      <c r="D97">
        <v>20.813592910766602</v>
      </c>
      <c r="E97">
        <v>20.850414276123047</v>
      </c>
    </row>
    <row r="98" spans="1:5">
      <c r="A98" t="s">
        <v>81</v>
      </c>
      <c r="B98" t="s">
        <v>80</v>
      </c>
      <c r="C98" t="s">
        <v>3</v>
      </c>
      <c r="D98">
        <v>20.887233734130859</v>
      </c>
    </row>
    <row r="99" spans="1:5">
      <c r="A99" t="s">
        <v>82</v>
      </c>
      <c r="B99" t="s">
        <v>83</v>
      </c>
      <c r="C99" t="s">
        <v>3</v>
      </c>
      <c r="D99">
        <v>21.177522659301758</v>
      </c>
      <c r="E99">
        <v>21.201435089111328</v>
      </c>
    </row>
    <row r="100" spans="1:5">
      <c r="A100" t="s">
        <v>84</v>
      </c>
      <c r="B100" t="s">
        <v>83</v>
      </c>
      <c r="C100" t="s">
        <v>3</v>
      </c>
      <c r="D100">
        <v>21.225345611572266</v>
      </c>
    </row>
    <row r="101" spans="1:5">
      <c r="A101" t="s">
        <v>85</v>
      </c>
      <c r="B101" t="s">
        <v>86</v>
      </c>
      <c r="C101" t="s">
        <v>3</v>
      </c>
      <c r="D101">
        <v>21.099191665649414</v>
      </c>
      <c r="E101">
        <v>21.140956878662109</v>
      </c>
    </row>
    <row r="102" spans="1:5">
      <c r="A102" t="s">
        <v>87</v>
      </c>
      <c r="B102" t="s">
        <v>86</v>
      </c>
      <c r="C102" t="s">
        <v>3</v>
      </c>
      <c r="D102">
        <v>21.182723999023438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>
      <pane ySplit="5" topLeftCell="A11" activePane="bottomLeft" state="frozen"/>
      <selection pane="bottomLeft" activeCell="J6" sqref="J6:M28"/>
    </sheetView>
  </sheetViews>
  <sheetFormatPr baseColWidth="10" defaultRowHeight="15" x14ac:dyDescent="0"/>
  <cols>
    <col min="2" max="2" width="12.83203125" bestFit="1" customWidth="1"/>
    <col min="3" max="3" width="12" bestFit="1" customWidth="1"/>
  </cols>
  <sheetData>
    <row r="1" spans="1:13">
      <c r="A1" s="1" t="s">
        <v>158</v>
      </c>
      <c r="F1" t="s">
        <v>157</v>
      </c>
      <c r="G1" s="2" t="s">
        <v>15</v>
      </c>
    </row>
    <row r="2" spans="1:13">
      <c r="A2" t="s">
        <v>1</v>
      </c>
      <c r="B2" s="2" t="str">
        <f>B53</f>
        <v>water 1</v>
      </c>
      <c r="C2">
        <f>F6</f>
        <v>1.9035968780517578</v>
      </c>
    </row>
    <row r="3" spans="1:13">
      <c r="A3" t="s">
        <v>2</v>
      </c>
      <c r="B3" s="2" t="s">
        <v>3</v>
      </c>
    </row>
    <row r="5" spans="1:13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3" t="s">
        <v>11</v>
      </c>
      <c r="I5" s="3"/>
      <c r="J5" s="3" t="s">
        <v>12</v>
      </c>
      <c r="K5" s="3" t="s">
        <v>146</v>
      </c>
      <c r="L5" s="1" t="s">
        <v>13</v>
      </c>
      <c r="M5" s="1" t="s">
        <v>137</v>
      </c>
    </row>
    <row r="6" spans="1:13">
      <c r="A6" t="s">
        <v>88</v>
      </c>
      <c r="B6" t="s">
        <v>17</v>
      </c>
      <c r="C6" t="s">
        <v>89</v>
      </c>
      <c r="D6">
        <v>22.186870574951172</v>
      </c>
      <c r="E6">
        <v>22.257631301879883</v>
      </c>
      <c r="F6">
        <f>E6-E53</f>
        <v>1.9035968780517578</v>
      </c>
      <c r="G6">
        <f>F6-$C$2</f>
        <v>0</v>
      </c>
      <c r="H6">
        <f>2^-G6</f>
        <v>1</v>
      </c>
      <c r="J6">
        <v>2</v>
      </c>
      <c r="K6">
        <v>1</v>
      </c>
      <c r="L6" t="s">
        <v>138</v>
      </c>
      <c r="M6">
        <f>H6</f>
        <v>1</v>
      </c>
    </row>
    <row r="7" spans="1:13">
      <c r="A7" t="s">
        <v>90</v>
      </c>
      <c r="B7" t="s">
        <v>17</v>
      </c>
      <c r="C7" t="s">
        <v>89</v>
      </c>
      <c r="D7">
        <v>22.328392028808594</v>
      </c>
      <c r="J7">
        <v>2</v>
      </c>
      <c r="K7">
        <v>2</v>
      </c>
      <c r="L7" t="s">
        <v>138</v>
      </c>
      <c r="M7">
        <f>H8</f>
        <v>1.031126887880121</v>
      </c>
    </row>
    <row r="8" spans="1:13">
      <c r="A8" t="s">
        <v>91</v>
      </c>
      <c r="B8" t="s">
        <v>20</v>
      </c>
      <c r="C8" t="s">
        <v>89</v>
      </c>
      <c r="D8">
        <v>22.373458862304688</v>
      </c>
      <c r="E8">
        <v>22.385749816894531</v>
      </c>
      <c r="F8">
        <f t="shared" ref="F8:F50" si="0">E8-E55</f>
        <v>1.859375</v>
      </c>
      <c r="G8">
        <f t="shared" ref="G8:G50" si="1">F8-$C$2</f>
        <v>-4.4221878051757812E-2</v>
      </c>
      <c r="H8">
        <f t="shared" ref="H8:H50" si="2">2^-G8</f>
        <v>1.031126887880121</v>
      </c>
      <c r="J8">
        <v>2</v>
      </c>
      <c r="K8">
        <v>3</v>
      </c>
      <c r="L8" t="s">
        <v>138</v>
      </c>
      <c r="M8">
        <f>H10</f>
        <v>0.90125546700535464</v>
      </c>
    </row>
    <row r="9" spans="1:13">
      <c r="A9" t="s">
        <v>92</v>
      </c>
      <c r="B9" t="s">
        <v>20</v>
      </c>
      <c r="C9" t="s">
        <v>89</v>
      </c>
      <c r="D9">
        <v>22.398042678833008</v>
      </c>
      <c r="J9">
        <v>2</v>
      </c>
      <c r="K9">
        <v>1</v>
      </c>
      <c r="L9" t="s">
        <v>139</v>
      </c>
      <c r="M9">
        <f>H12</f>
        <v>5.2868233106764098E-2</v>
      </c>
    </row>
    <row r="10" spans="1:13">
      <c r="A10" t="s">
        <v>93</v>
      </c>
      <c r="B10" t="s">
        <v>23</v>
      </c>
      <c r="C10" t="s">
        <v>89</v>
      </c>
      <c r="D10">
        <v>22.683010101318359</v>
      </c>
      <c r="E10">
        <v>22.675296783447266</v>
      </c>
      <c r="F10">
        <f t="shared" si="0"/>
        <v>2.0535888671875</v>
      </c>
      <c r="G10">
        <f t="shared" si="1"/>
        <v>0.14999198913574219</v>
      </c>
      <c r="H10">
        <f t="shared" si="2"/>
        <v>0.90125546700535464</v>
      </c>
      <c r="J10">
        <v>2</v>
      </c>
      <c r="K10">
        <v>2</v>
      </c>
      <c r="L10" t="s">
        <v>139</v>
      </c>
      <c r="M10">
        <f>H14</f>
        <v>0.13274584284047791</v>
      </c>
    </row>
    <row r="11" spans="1:13">
      <c r="A11" t="s">
        <v>94</v>
      </c>
      <c r="B11" t="s">
        <v>23</v>
      </c>
      <c r="C11" t="s">
        <v>89</v>
      </c>
      <c r="D11">
        <v>22.667583465576172</v>
      </c>
      <c r="J11">
        <v>2</v>
      </c>
      <c r="K11">
        <v>3</v>
      </c>
      <c r="L11" t="s">
        <v>139</v>
      </c>
      <c r="M11">
        <f>H16</f>
        <v>2.8928773867095726E-2</v>
      </c>
    </row>
    <row r="12" spans="1:13">
      <c r="A12" t="s">
        <v>95</v>
      </c>
      <c r="B12" t="s">
        <v>159</v>
      </c>
      <c r="C12" t="s">
        <v>89</v>
      </c>
      <c r="D12">
        <v>26.468496322631836</v>
      </c>
      <c r="E12">
        <v>26.501043319702148</v>
      </c>
      <c r="F12">
        <f t="shared" si="0"/>
        <v>6.1450519561767578</v>
      </c>
      <c r="G12">
        <f t="shared" si="1"/>
        <v>4.241455078125</v>
      </c>
      <c r="H12">
        <f t="shared" si="2"/>
        <v>5.2868233106764098E-2</v>
      </c>
      <c r="J12">
        <v>2</v>
      </c>
      <c r="K12">
        <v>1</v>
      </c>
      <c r="L12" t="s">
        <v>140</v>
      </c>
      <c r="M12">
        <f>H18</f>
        <v>0.72742993586879001</v>
      </c>
    </row>
    <row r="13" spans="1:13">
      <c r="A13" t="s">
        <v>96</v>
      </c>
      <c r="B13" t="s">
        <v>159</v>
      </c>
      <c r="C13" t="s">
        <v>89</v>
      </c>
      <c r="D13">
        <v>26.533590316772461</v>
      </c>
      <c r="J13">
        <v>2</v>
      </c>
      <c r="K13">
        <v>2</v>
      </c>
      <c r="L13" t="s">
        <v>140</v>
      </c>
      <c r="M13">
        <f>H20</f>
        <v>0.87789276082801404</v>
      </c>
    </row>
    <row r="14" spans="1:13">
      <c r="A14" t="s">
        <v>97</v>
      </c>
      <c r="B14" t="s">
        <v>160</v>
      </c>
      <c r="C14" t="s">
        <v>89</v>
      </c>
      <c r="D14">
        <v>24.922294616699219</v>
      </c>
      <c r="E14">
        <v>24.991790771484375</v>
      </c>
      <c r="F14">
        <f t="shared" si="0"/>
        <v>4.8168582916259766</v>
      </c>
      <c r="G14">
        <f t="shared" si="1"/>
        <v>2.9132614135742188</v>
      </c>
      <c r="H14">
        <f t="shared" si="2"/>
        <v>0.13274584284047791</v>
      </c>
      <c r="J14">
        <v>2</v>
      </c>
      <c r="K14">
        <v>3</v>
      </c>
      <c r="L14" t="s">
        <v>140</v>
      </c>
      <c r="M14">
        <f>H22</f>
        <v>0.74198592738913516</v>
      </c>
    </row>
    <row r="15" spans="1:13">
      <c r="A15" t="s">
        <v>98</v>
      </c>
      <c r="B15" t="s">
        <v>160</v>
      </c>
      <c r="C15" t="s">
        <v>89</v>
      </c>
      <c r="D15">
        <v>25.061288833618164</v>
      </c>
      <c r="J15">
        <v>2</v>
      </c>
      <c r="K15">
        <v>1</v>
      </c>
      <c r="L15" t="s">
        <v>141</v>
      </c>
      <c r="M15">
        <f>H24</f>
        <v>4.6935286881988343E-2</v>
      </c>
    </row>
    <row r="16" spans="1:13">
      <c r="A16" t="s">
        <v>99</v>
      </c>
      <c r="B16" t="s">
        <v>161</v>
      </c>
      <c r="C16" t="s">
        <v>89</v>
      </c>
      <c r="D16">
        <v>27.726142883300781</v>
      </c>
      <c r="E16">
        <v>27.718425750732422</v>
      </c>
      <c r="F16">
        <f t="shared" si="0"/>
        <v>7.0149478912353516</v>
      </c>
      <c r="G16">
        <f t="shared" si="1"/>
        <v>5.1113510131835938</v>
      </c>
      <c r="H16">
        <f t="shared" si="2"/>
        <v>2.8928773867095726E-2</v>
      </c>
      <c r="J16">
        <v>2</v>
      </c>
      <c r="K16">
        <v>2</v>
      </c>
      <c r="L16" t="s">
        <v>141</v>
      </c>
      <c r="M16">
        <f>H26</f>
        <v>0.1798462005710886</v>
      </c>
    </row>
    <row r="17" spans="1:13">
      <c r="A17" t="s">
        <v>100</v>
      </c>
      <c r="B17" t="s">
        <v>161</v>
      </c>
      <c r="C17" t="s">
        <v>89</v>
      </c>
      <c r="D17">
        <v>27.710708618164062</v>
      </c>
      <c r="J17">
        <v>2</v>
      </c>
      <c r="K17">
        <v>3</v>
      </c>
      <c r="L17" t="s">
        <v>141</v>
      </c>
      <c r="M17">
        <f>H28</f>
        <v>3.4983650014575367E-2</v>
      </c>
    </row>
    <row r="18" spans="1:13">
      <c r="A18" t="s">
        <v>101</v>
      </c>
      <c r="B18" t="s">
        <v>35</v>
      </c>
      <c r="C18" t="s">
        <v>89</v>
      </c>
      <c r="D18">
        <v>22.903348922729492</v>
      </c>
      <c r="E18">
        <v>22.936046600341797</v>
      </c>
      <c r="F18">
        <f t="shared" si="0"/>
        <v>2.3627166748046875</v>
      </c>
      <c r="G18">
        <f>F18-$C$2</f>
        <v>0.45911979675292969</v>
      </c>
      <c r="H18">
        <f t="shared" si="2"/>
        <v>0.72742993586879001</v>
      </c>
      <c r="J18">
        <v>2</v>
      </c>
      <c r="K18">
        <v>1</v>
      </c>
      <c r="L18" t="s">
        <v>142</v>
      </c>
      <c r="M18">
        <f>H30</f>
        <v>0.91140802316016933</v>
      </c>
    </row>
    <row r="19" spans="1:13">
      <c r="A19" t="s">
        <v>102</v>
      </c>
      <c r="B19" t="s">
        <v>35</v>
      </c>
      <c r="C19" t="s">
        <v>89</v>
      </c>
      <c r="D19">
        <v>22.968744277954102</v>
      </c>
      <c r="J19">
        <v>2</v>
      </c>
      <c r="K19">
        <v>2</v>
      </c>
      <c r="L19" t="s">
        <v>142</v>
      </c>
      <c r="M19">
        <f>H32</f>
        <v>0.88154474104890235</v>
      </c>
    </row>
    <row r="20" spans="1:13">
      <c r="A20" t="s">
        <v>103</v>
      </c>
      <c r="B20" t="s">
        <v>38</v>
      </c>
      <c r="C20" t="s">
        <v>89</v>
      </c>
      <c r="D20">
        <v>22.5770263671875</v>
      </c>
      <c r="E20">
        <v>22.588649749755859</v>
      </c>
      <c r="F20">
        <f t="shared" si="0"/>
        <v>2.0914802551269531</v>
      </c>
      <c r="G20">
        <f t="shared" si="1"/>
        <v>0.18788337707519531</v>
      </c>
      <c r="H20">
        <f t="shared" si="2"/>
        <v>0.87789276082801404</v>
      </c>
      <c r="J20">
        <v>2</v>
      </c>
      <c r="K20">
        <v>3</v>
      </c>
      <c r="L20" t="s">
        <v>142</v>
      </c>
      <c r="M20">
        <f>H34</f>
        <v>0.80357230100634391</v>
      </c>
    </row>
    <row r="21" spans="1:13">
      <c r="A21" t="s">
        <v>104</v>
      </c>
      <c r="B21" t="s">
        <v>38</v>
      </c>
      <c r="C21" t="s">
        <v>89</v>
      </c>
      <c r="D21">
        <v>22.600273132324219</v>
      </c>
      <c r="J21">
        <v>2</v>
      </c>
      <c r="K21">
        <v>1</v>
      </c>
      <c r="L21" t="s">
        <v>143</v>
      </c>
      <c r="M21">
        <f>H36</f>
        <v>4.0592620770673292E-2</v>
      </c>
    </row>
    <row r="22" spans="1:13">
      <c r="A22" t="s">
        <v>105</v>
      </c>
      <c r="B22" t="s">
        <v>41</v>
      </c>
      <c r="C22" t="s">
        <v>89</v>
      </c>
      <c r="D22">
        <v>22.715925216674805</v>
      </c>
      <c r="E22">
        <v>22.683509826660156</v>
      </c>
      <c r="F22">
        <f t="shared" si="0"/>
        <v>2.3341331481933594</v>
      </c>
      <c r="G22">
        <f t="shared" si="1"/>
        <v>0.43053627014160156</v>
      </c>
      <c r="H22">
        <f t="shared" si="2"/>
        <v>0.74198592738913516</v>
      </c>
      <c r="J22">
        <v>2</v>
      </c>
      <c r="K22">
        <v>2</v>
      </c>
      <c r="L22" t="s">
        <v>143</v>
      </c>
      <c r="M22">
        <f>H38</f>
        <v>9.162745457512203E-2</v>
      </c>
    </row>
    <row r="23" spans="1:13">
      <c r="A23" t="s">
        <v>106</v>
      </c>
      <c r="B23" t="s">
        <v>41</v>
      </c>
      <c r="C23" t="s">
        <v>89</v>
      </c>
      <c r="D23">
        <v>22.651092529296875</v>
      </c>
      <c r="J23">
        <v>2</v>
      </c>
      <c r="K23">
        <v>3</v>
      </c>
      <c r="L23" t="s">
        <v>143</v>
      </c>
      <c r="M23">
        <f>H40</f>
        <v>9.7893830804993323E-2</v>
      </c>
    </row>
    <row r="24" spans="1:13">
      <c r="A24" t="s">
        <v>107</v>
      </c>
      <c r="B24" t="s">
        <v>162</v>
      </c>
      <c r="C24" t="s">
        <v>89</v>
      </c>
      <c r="D24">
        <v>26.763866424560547</v>
      </c>
      <c r="E24">
        <v>26.831699371337891</v>
      </c>
      <c r="F24">
        <f t="shared" si="0"/>
        <v>6.3167800903320312</v>
      </c>
      <c r="G24">
        <f t="shared" si="1"/>
        <v>4.4131832122802734</v>
      </c>
      <c r="H24">
        <f t="shared" si="2"/>
        <v>4.6935286881988343E-2</v>
      </c>
      <c r="J24">
        <v>2</v>
      </c>
      <c r="K24">
        <v>1</v>
      </c>
      <c r="L24" t="s">
        <v>144</v>
      </c>
      <c r="M24">
        <f>H42</f>
        <v>0.47116203374210125</v>
      </c>
    </row>
    <row r="25" spans="1:13">
      <c r="A25" t="s">
        <v>108</v>
      </c>
      <c r="B25" t="s">
        <v>162</v>
      </c>
      <c r="C25" t="s">
        <v>89</v>
      </c>
      <c r="D25">
        <v>26.899530410766602</v>
      </c>
      <c r="J25">
        <v>2</v>
      </c>
      <c r="K25">
        <v>2</v>
      </c>
      <c r="L25" t="s">
        <v>144</v>
      </c>
      <c r="M25">
        <f>H44</f>
        <v>0.76826433301447228</v>
      </c>
    </row>
    <row r="26" spans="1:13">
      <c r="A26" t="s">
        <v>109</v>
      </c>
      <c r="B26" t="s">
        <v>163</v>
      </c>
      <c r="C26" t="s">
        <v>89</v>
      </c>
      <c r="D26">
        <v>24.501989364624023</v>
      </c>
      <c r="E26">
        <v>24.562778472900391</v>
      </c>
      <c r="F26">
        <f t="shared" si="0"/>
        <v>4.3787612915039062</v>
      </c>
      <c r="G26">
        <f t="shared" si="1"/>
        <v>2.4751644134521484</v>
      </c>
      <c r="H26">
        <f t="shared" si="2"/>
        <v>0.1798462005710886</v>
      </c>
      <c r="J26">
        <v>2</v>
      </c>
      <c r="K26">
        <v>3</v>
      </c>
      <c r="L26" t="s">
        <v>144</v>
      </c>
      <c r="M26">
        <f>H46</f>
        <v>0.54472788830466046</v>
      </c>
    </row>
    <row r="27" spans="1:13">
      <c r="A27" t="s">
        <v>110</v>
      </c>
      <c r="B27" t="s">
        <v>163</v>
      </c>
      <c r="C27" t="s">
        <v>89</v>
      </c>
      <c r="D27">
        <v>24.623569488525391</v>
      </c>
      <c r="J27">
        <v>2</v>
      </c>
      <c r="K27">
        <v>2</v>
      </c>
      <c r="L27" t="s">
        <v>145</v>
      </c>
      <c r="M27">
        <f>H48</f>
        <v>0.4175759120703037</v>
      </c>
    </row>
    <row r="28" spans="1:13">
      <c r="A28" t="s">
        <v>111</v>
      </c>
      <c r="B28" t="s">
        <v>164</v>
      </c>
      <c r="C28" t="s">
        <v>89</v>
      </c>
      <c r="D28">
        <v>27.723312377929688</v>
      </c>
      <c r="E28">
        <v>27.667461395263672</v>
      </c>
      <c r="F28">
        <f t="shared" si="0"/>
        <v>6.7407722473144531</v>
      </c>
      <c r="G28">
        <f t="shared" si="1"/>
        <v>4.8371753692626953</v>
      </c>
      <c r="H28">
        <f t="shared" si="2"/>
        <v>3.4983650014575367E-2</v>
      </c>
      <c r="J28">
        <v>2</v>
      </c>
      <c r="K28">
        <v>3</v>
      </c>
      <c r="L28" t="s">
        <v>145</v>
      </c>
      <c r="M28">
        <f>H50</f>
        <v>0.32088121444276096</v>
      </c>
    </row>
    <row r="29" spans="1:13">
      <c r="A29" t="s">
        <v>112</v>
      </c>
      <c r="B29" t="s">
        <v>164</v>
      </c>
      <c r="C29" t="s">
        <v>89</v>
      </c>
      <c r="D29">
        <v>27.611612319946289</v>
      </c>
    </row>
    <row r="30" spans="1:13">
      <c r="A30" t="s">
        <v>113</v>
      </c>
      <c r="B30" t="s">
        <v>53</v>
      </c>
      <c r="C30" t="s">
        <v>89</v>
      </c>
      <c r="D30">
        <v>22.926702499389648</v>
      </c>
      <c r="E30">
        <v>22.952207565307617</v>
      </c>
      <c r="F30">
        <f t="shared" si="0"/>
        <v>2.0374279022216797</v>
      </c>
      <c r="G30">
        <f t="shared" si="1"/>
        <v>0.13383102416992188</v>
      </c>
      <c r="H30">
        <f t="shared" si="2"/>
        <v>0.91140802316016933</v>
      </c>
    </row>
    <row r="31" spans="1:13">
      <c r="A31" t="s">
        <v>114</v>
      </c>
      <c r="B31" t="s">
        <v>53</v>
      </c>
      <c r="C31" t="s">
        <v>89</v>
      </c>
      <c r="D31">
        <v>22.977712631225586</v>
      </c>
    </row>
    <row r="32" spans="1:13">
      <c r="A32" t="s">
        <v>115</v>
      </c>
      <c r="B32" t="s">
        <v>56</v>
      </c>
      <c r="C32" t="s">
        <v>89</v>
      </c>
      <c r="D32">
        <v>22.904026031494141</v>
      </c>
      <c r="E32">
        <v>22.906352996826172</v>
      </c>
      <c r="F32">
        <f t="shared" si="0"/>
        <v>2.0854911804199219</v>
      </c>
      <c r="G32">
        <f t="shared" si="1"/>
        <v>0.18189430236816406</v>
      </c>
      <c r="H32">
        <f t="shared" si="2"/>
        <v>0.88154474104890235</v>
      </c>
    </row>
    <row r="33" spans="1:8">
      <c r="A33" t="s">
        <v>116</v>
      </c>
      <c r="B33" t="s">
        <v>56</v>
      </c>
      <c r="C33" t="s">
        <v>89</v>
      </c>
      <c r="D33">
        <v>22.908681869506836</v>
      </c>
    </row>
    <row r="34" spans="1:8">
      <c r="A34" t="s">
        <v>117</v>
      </c>
      <c r="B34" t="s">
        <v>59</v>
      </c>
      <c r="C34" t="s">
        <v>89</v>
      </c>
      <c r="D34">
        <v>22.553314208984375</v>
      </c>
      <c r="E34">
        <v>22.545269012451172</v>
      </c>
      <c r="F34">
        <f t="shared" si="0"/>
        <v>2.2190971374511719</v>
      </c>
      <c r="G34">
        <f t="shared" si="1"/>
        <v>0.31550025939941406</v>
      </c>
      <c r="H34">
        <f t="shared" si="2"/>
        <v>0.80357230100634391</v>
      </c>
    </row>
    <row r="35" spans="1:8">
      <c r="A35" t="s">
        <v>118</v>
      </c>
      <c r="B35" t="s">
        <v>59</v>
      </c>
      <c r="C35" t="s">
        <v>89</v>
      </c>
      <c r="D35">
        <v>22.537221908569336</v>
      </c>
    </row>
    <row r="36" spans="1:8">
      <c r="A36" t="s">
        <v>119</v>
      </c>
      <c r="B36" t="s">
        <v>148</v>
      </c>
      <c r="C36" t="s">
        <v>89</v>
      </c>
      <c r="D36">
        <v>27.05714225769043</v>
      </c>
      <c r="E36">
        <v>27.176877975463867</v>
      </c>
      <c r="F36">
        <f t="shared" si="0"/>
        <v>6.5262355804443359</v>
      </c>
      <c r="G36">
        <f t="shared" si="1"/>
        <v>4.6226387023925781</v>
      </c>
      <c r="H36">
        <f t="shared" si="2"/>
        <v>4.0592620770673292E-2</v>
      </c>
    </row>
    <row r="37" spans="1:8">
      <c r="A37" t="s">
        <v>120</v>
      </c>
      <c r="B37" t="s">
        <v>148</v>
      </c>
      <c r="C37" t="s">
        <v>89</v>
      </c>
      <c r="D37">
        <v>27.296613693237305</v>
      </c>
    </row>
    <row r="38" spans="1:8">
      <c r="A38" t="s">
        <v>121</v>
      </c>
      <c r="B38" t="s">
        <v>149</v>
      </c>
      <c r="C38" t="s">
        <v>89</v>
      </c>
      <c r="D38">
        <v>25.95567512512207</v>
      </c>
      <c r="E38">
        <v>25.956039428710938</v>
      </c>
      <c r="F38">
        <f t="shared" si="0"/>
        <v>5.3516731262207031</v>
      </c>
      <c r="G38">
        <f t="shared" si="1"/>
        <v>3.4480762481689453</v>
      </c>
      <c r="H38">
        <f t="shared" si="2"/>
        <v>9.162745457512203E-2</v>
      </c>
    </row>
    <row r="39" spans="1:8">
      <c r="A39" t="s">
        <v>122</v>
      </c>
      <c r="B39" t="s">
        <v>149</v>
      </c>
      <c r="C39" t="s">
        <v>89</v>
      </c>
      <c r="D39">
        <v>25.956405639648438</v>
      </c>
    </row>
    <row r="40" spans="1:8">
      <c r="A40" t="s">
        <v>123</v>
      </c>
      <c r="B40" t="s">
        <v>150</v>
      </c>
      <c r="C40" t="s">
        <v>89</v>
      </c>
      <c r="D40">
        <v>26.353107452392578</v>
      </c>
      <c r="E40">
        <v>26.366718292236328</v>
      </c>
      <c r="F40">
        <f t="shared" si="0"/>
        <v>5.2562351226806641</v>
      </c>
      <c r="G40">
        <f t="shared" si="1"/>
        <v>3.3526382446289062</v>
      </c>
      <c r="H40">
        <f t="shared" si="2"/>
        <v>9.7893830804993323E-2</v>
      </c>
    </row>
    <row r="41" spans="1:8">
      <c r="A41" t="s">
        <v>124</v>
      </c>
      <c r="B41" t="s">
        <v>150</v>
      </c>
      <c r="C41" t="s">
        <v>89</v>
      </c>
      <c r="D41">
        <v>26.380331039428711</v>
      </c>
    </row>
    <row r="42" spans="1:8">
      <c r="A42" t="s">
        <v>125</v>
      </c>
      <c r="B42" t="s">
        <v>71</v>
      </c>
      <c r="C42" t="s">
        <v>89</v>
      </c>
      <c r="D42">
        <v>23.695858001708984</v>
      </c>
      <c r="E42">
        <v>23.637466430664062</v>
      </c>
      <c r="F42">
        <f t="shared" si="0"/>
        <v>2.9893016815185547</v>
      </c>
      <c r="G42">
        <f t="shared" si="1"/>
        <v>1.0857048034667969</v>
      </c>
      <c r="H42">
        <f t="shared" si="2"/>
        <v>0.47116203374210125</v>
      </c>
    </row>
    <row r="43" spans="1:8">
      <c r="A43" t="s">
        <v>126</v>
      </c>
      <c r="B43" t="s">
        <v>71</v>
      </c>
      <c r="C43" t="s">
        <v>89</v>
      </c>
      <c r="D43">
        <v>23.579072952270508</v>
      </c>
    </row>
    <row r="44" spans="1:8">
      <c r="A44" t="s">
        <v>127</v>
      </c>
      <c r="B44" t="s">
        <v>74</v>
      </c>
      <c r="C44" t="s">
        <v>89</v>
      </c>
      <c r="D44">
        <v>23.152307510375977</v>
      </c>
      <c r="E44">
        <v>23.149578094482422</v>
      </c>
      <c r="F44">
        <f t="shared" si="0"/>
        <v>2.2839221954345703</v>
      </c>
      <c r="G44">
        <f t="shared" si="1"/>
        <v>0.3803253173828125</v>
      </c>
      <c r="H44">
        <f t="shared" si="2"/>
        <v>0.76826433301447228</v>
      </c>
    </row>
    <row r="45" spans="1:8">
      <c r="A45" t="s">
        <v>128</v>
      </c>
      <c r="B45" t="s">
        <v>74</v>
      </c>
      <c r="C45" t="s">
        <v>89</v>
      </c>
      <c r="D45">
        <v>23.146848678588867</v>
      </c>
    </row>
    <row r="46" spans="1:8">
      <c r="A46" t="s">
        <v>129</v>
      </c>
      <c r="B46" t="s">
        <v>77</v>
      </c>
      <c r="C46" t="s">
        <v>89</v>
      </c>
      <c r="D46">
        <v>23.010560989379883</v>
      </c>
      <c r="E46">
        <v>22.987453460693359</v>
      </c>
      <c r="F46">
        <f t="shared" si="0"/>
        <v>2.7799892425537109</v>
      </c>
      <c r="G46">
        <f t="shared" si="1"/>
        <v>0.87639236450195312</v>
      </c>
      <c r="H46">
        <f t="shared" si="2"/>
        <v>0.54472788830466046</v>
      </c>
    </row>
    <row r="47" spans="1:8">
      <c r="A47" t="s">
        <v>130</v>
      </c>
      <c r="B47" t="s">
        <v>77</v>
      </c>
      <c r="C47" t="s">
        <v>89</v>
      </c>
      <c r="D47">
        <v>22.964347839355469</v>
      </c>
    </row>
    <row r="48" spans="1:8">
      <c r="A48" t="s">
        <v>133</v>
      </c>
      <c r="B48" t="s">
        <v>83</v>
      </c>
      <c r="C48" t="s">
        <v>89</v>
      </c>
      <c r="D48">
        <v>23.682895660400391</v>
      </c>
      <c r="E48">
        <v>23.686481475830078</v>
      </c>
      <c r="F48">
        <f t="shared" si="0"/>
        <v>3.1634864807128906</v>
      </c>
      <c r="G48">
        <f t="shared" si="1"/>
        <v>1.2598896026611328</v>
      </c>
      <c r="H48">
        <f t="shared" si="2"/>
        <v>0.4175759120703037</v>
      </c>
    </row>
    <row r="49" spans="1:8">
      <c r="A49" t="s">
        <v>134</v>
      </c>
      <c r="B49" t="s">
        <v>83</v>
      </c>
      <c r="C49" t="s">
        <v>89</v>
      </c>
      <c r="D49">
        <v>23.690065383911133</v>
      </c>
    </row>
    <row r="50" spans="1:8">
      <c r="A50" t="s">
        <v>135</v>
      </c>
      <c r="B50" t="s">
        <v>86</v>
      </c>
      <c r="C50" t="s">
        <v>89</v>
      </c>
      <c r="D50">
        <v>23.906940460205078</v>
      </c>
      <c r="E50">
        <v>23.970762252807617</v>
      </c>
      <c r="F50">
        <f t="shared" si="0"/>
        <v>3.5434856414794922</v>
      </c>
      <c r="G50">
        <f t="shared" si="1"/>
        <v>1.6398887634277344</v>
      </c>
      <c r="H50">
        <f t="shared" si="2"/>
        <v>0.32088121444276096</v>
      </c>
    </row>
    <row r="51" spans="1:8">
      <c r="A51" t="s">
        <v>136</v>
      </c>
      <c r="B51" t="s">
        <v>86</v>
      </c>
      <c r="C51" t="s">
        <v>89</v>
      </c>
      <c r="D51">
        <v>24.034584045410156</v>
      </c>
    </row>
    <row r="53" spans="1:8">
      <c r="A53" t="s">
        <v>16</v>
      </c>
      <c r="B53" t="s">
        <v>17</v>
      </c>
      <c r="C53" t="s">
        <v>3</v>
      </c>
      <c r="D53">
        <v>20.384431838989258</v>
      </c>
      <c r="E53">
        <v>20.354034423828125</v>
      </c>
    </row>
    <row r="54" spans="1:8">
      <c r="A54" t="s">
        <v>18</v>
      </c>
      <c r="B54" t="s">
        <v>17</v>
      </c>
      <c r="C54" t="s">
        <v>3</v>
      </c>
      <c r="D54">
        <v>20.323635101318359</v>
      </c>
    </row>
    <row r="55" spans="1:8">
      <c r="A55" t="s">
        <v>19</v>
      </c>
      <c r="B55" t="s">
        <v>20</v>
      </c>
      <c r="C55" t="s">
        <v>3</v>
      </c>
      <c r="D55">
        <v>20.584938049316406</v>
      </c>
      <c r="E55">
        <v>20.526374816894531</v>
      </c>
    </row>
    <row r="56" spans="1:8">
      <c r="A56" t="s">
        <v>21</v>
      </c>
      <c r="B56" t="s">
        <v>20</v>
      </c>
      <c r="C56" t="s">
        <v>3</v>
      </c>
      <c r="D56">
        <v>20.467809677124023</v>
      </c>
    </row>
    <row r="57" spans="1:8">
      <c r="A57" t="s">
        <v>22</v>
      </c>
      <c r="B57" t="s">
        <v>23</v>
      </c>
      <c r="C57" t="s">
        <v>3</v>
      </c>
      <c r="D57">
        <v>20.587316513061523</v>
      </c>
      <c r="E57">
        <v>20.621707916259766</v>
      </c>
    </row>
    <row r="58" spans="1:8">
      <c r="A58" t="s">
        <v>24</v>
      </c>
      <c r="B58" t="s">
        <v>23</v>
      </c>
      <c r="C58" t="s">
        <v>3</v>
      </c>
      <c r="D58">
        <v>20.656101226806641</v>
      </c>
    </row>
    <row r="59" spans="1:8">
      <c r="A59" t="s">
        <v>25</v>
      </c>
      <c r="B59" t="s">
        <v>159</v>
      </c>
      <c r="C59" t="s">
        <v>3</v>
      </c>
      <c r="D59">
        <v>20.342432022094727</v>
      </c>
      <c r="E59">
        <v>20.355991363525391</v>
      </c>
    </row>
    <row r="60" spans="1:8">
      <c r="A60" t="s">
        <v>27</v>
      </c>
      <c r="B60" t="s">
        <v>159</v>
      </c>
      <c r="C60" t="s">
        <v>3</v>
      </c>
      <c r="D60">
        <v>20.369550704956055</v>
      </c>
    </row>
    <row r="61" spans="1:8">
      <c r="A61" t="s">
        <v>28</v>
      </c>
      <c r="B61" t="s">
        <v>160</v>
      </c>
      <c r="C61" t="s">
        <v>3</v>
      </c>
      <c r="D61">
        <v>20.131679534912109</v>
      </c>
      <c r="E61">
        <v>20.174932479858398</v>
      </c>
    </row>
    <row r="62" spans="1:8">
      <c r="A62" t="s">
        <v>30</v>
      </c>
      <c r="B62" t="s">
        <v>160</v>
      </c>
      <c r="C62" t="s">
        <v>3</v>
      </c>
      <c r="D62">
        <v>20.218185424804688</v>
      </c>
    </row>
    <row r="63" spans="1:8">
      <c r="A63" t="s">
        <v>31</v>
      </c>
      <c r="B63" t="s">
        <v>161</v>
      </c>
      <c r="C63" t="s">
        <v>3</v>
      </c>
      <c r="D63">
        <v>20.62974739074707</v>
      </c>
      <c r="E63">
        <v>20.70347785949707</v>
      </c>
    </row>
    <row r="64" spans="1:8">
      <c r="A64" t="s">
        <v>33</v>
      </c>
      <c r="B64" t="s">
        <v>161</v>
      </c>
      <c r="C64" t="s">
        <v>3</v>
      </c>
      <c r="D64">
        <v>20.77720832824707</v>
      </c>
    </row>
    <row r="65" spans="1:5">
      <c r="A65" t="s">
        <v>34</v>
      </c>
      <c r="B65" t="s">
        <v>35</v>
      </c>
      <c r="C65" t="s">
        <v>3</v>
      </c>
      <c r="D65">
        <v>20.554655075073242</v>
      </c>
      <c r="E65">
        <v>20.573329925537109</v>
      </c>
    </row>
    <row r="66" spans="1:5">
      <c r="A66" t="s">
        <v>36</v>
      </c>
      <c r="B66" t="s">
        <v>35</v>
      </c>
      <c r="C66" t="s">
        <v>3</v>
      </c>
      <c r="D66">
        <v>20.592006683349609</v>
      </c>
    </row>
    <row r="67" spans="1:5">
      <c r="A67" t="s">
        <v>37</v>
      </c>
      <c r="B67" t="s">
        <v>38</v>
      </c>
      <c r="C67" t="s">
        <v>3</v>
      </c>
      <c r="D67">
        <v>20.536422729492188</v>
      </c>
      <c r="E67">
        <v>20.497169494628906</v>
      </c>
    </row>
    <row r="68" spans="1:5">
      <c r="A68" t="s">
        <v>39</v>
      </c>
      <c r="B68" t="s">
        <v>38</v>
      </c>
      <c r="C68" t="s">
        <v>3</v>
      </c>
      <c r="D68">
        <v>20.457916259765625</v>
      </c>
    </row>
    <row r="69" spans="1:5">
      <c r="A69" t="s">
        <v>40</v>
      </c>
      <c r="B69" t="s">
        <v>41</v>
      </c>
      <c r="C69" t="s">
        <v>3</v>
      </c>
      <c r="D69">
        <v>20.356609344482422</v>
      </c>
      <c r="E69">
        <v>20.349376678466797</v>
      </c>
    </row>
    <row r="70" spans="1:5">
      <c r="A70" t="s">
        <v>42</v>
      </c>
      <c r="B70" t="s">
        <v>41</v>
      </c>
      <c r="C70" t="s">
        <v>3</v>
      </c>
      <c r="D70">
        <v>20.342145919799805</v>
      </c>
    </row>
    <row r="71" spans="1:5">
      <c r="A71" t="s">
        <v>43</v>
      </c>
      <c r="B71" t="s">
        <v>162</v>
      </c>
      <c r="C71" t="s">
        <v>3</v>
      </c>
      <c r="D71">
        <v>20.49036979675293</v>
      </c>
      <c r="E71">
        <v>20.514919281005859</v>
      </c>
    </row>
    <row r="72" spans="1:5">
      <c r="A72" t="s">
        <v>45</v>
      </c>
      <c r="B72" t="s">
        <v>162</v>
      </c>
      <c r="C72" t="s">
        <v>3</v>
      </c>
      <c r="D72">
        <v>20.539466857910156</v>
      </c>
    </row>
    <row r="73" spans="1:5">
      <c r="A73" t="s">
        <v>46</v>
      </c>
      <c r="B73" t="s">
        <v>163</v>
      </c>
      <c r="C73" t="s">
        <v>3</v>
      </c>
      <c r="D73">
        <v>20.143991470336914</v>
      </c>
      <c r="E73">
        <v>20.184017181396484</v>
      </c>
    </row>
    <row r="74" spans="1:5">
      <c r="A74" t="s">
        <v>48</v>
      </c>
      <c r="B74" t="s">
        <v>163</v>
      </c>
      <c r="C74" t="s">
        <v>3</v>
      </c>
      <c r="D74">
        <v>20.224042892456055</v>
      </c>
    </row>
    <row r="75" spans="1:5">
      <c r="A75" t="s">
        <v>49</v>
      </c>
      <c r="B75" t="s">
        <v>164</v>
      </c>
      <c r="C75" t="s">
        <v>3</v>
      </c>
      <c r="D75">
        <v>20.958343505859375</v>
      </c>
      <c r="E75">
        <v>20.926689147949219</v>
      </c>
    </row>
    <row r="76" spans="1:5">
      <c r="A76" t="s">
        <v>51</v>
      </c>
      <c r="B76" t="s">
        <v>164</v>
      </c>
      <c r="C76" t="s">
        <v>3</v>
      </c>
      <c r="D76">
        <v>20.895034790039062</v>
      </c>
    </row>
    <row r="77" spans="1:5">
      <c r="A77" t="s">
        <v>52</v>
      </c>
      <c r="B77" t="s">
        <v>53</v>
      </c>
      <c r="C77" t="s">
        <v>3</v>
      </c>
      <c r="D77">
        <v>20.916118621826172</v>
      </c>
      <c r="E77">
        <v>20.914779663085938</v>
      </c>
    </row>
    <row r="78" spans="1:5">
      <c r="A78" t="s">
        <v>54</v>
      </c>
      <c r="B78" t="s">
        <v>53</v>
      </c>
      <c r="C78" t="s">
        <v>3</v>
      </c>
      <c r="D78">
        <v>20.913440704345703</v>
      </c>
    </row>
    <row r="79" spans="1:5">
      <c r="A79" t="s">
        <v>55</v>
      </c>
      <c r="B79" t="s">
        <v>56</v>
      </c>
      <c r="C79" t="s">
        <v>3</v>
      </c>
      <c r="D79">
        <v>20.910520553588867</v>
      </c>
      <c r="E79">
        <v>20.82086181640625</v>
      </c>
    </row>
    <row r="80" spans="1:5">
      <c r="A80" t="s">
        <v>57</v>
      </c>
      <c r="B80" t="s">
        <v>56</v>
      </c>
      <c r="C80" t="s">
        <v>3</v>
      </c>
      <c r="D80">
        <v>20.731201171875</v>
      </c>
    </row>
    <row r="81" spans="1:5">
      <c r="A81" t="s">
        <v>58</v>
      </c>
      <c r="B81" t="s">
        <v>59</v>
      </c>
      <c r="C81" t="s">
        <v>3</v>
      </c>
      <c r="D81">
        <v>20.328342437744141</v>
      </c>
      <c r="E81">
        <v>20.326171875</v>
      </c>
    </row>
    <row r="82" spans="1:5">
      <c r="A82" t="s">
        <v>60</v>
      </c>
      <c r="B82" t="s">
        <v>59</v>
      </c>
      <c r="C82" t="s">
        <v>3</v>
      </c>
      <c r="D82">
        <v>20.323999404907227</v>
      </c>
    </row>
    <row r="83" spans="1:5">
      <c r="A83" t="s">
        <v>61</v>
      </c>
      <c r="B83" t="s">
        <v>148</v>
      </c>
      <c r="C83" t="s">
        <v>3</v>
      </c>
      <c r="D83">
        <v>20.613777160644531</v>
      </c>
      <c r="E83">
        <v>20.650642395019531</v>
      </c>
    </row>
    <row r="84" spans="1:5">
      <c r="A84" t="s">
        <v>63</v>
      </c>
      <c r="B84" t="s">
        <v>148</v>
      </c>
      <c r="C84" t="s">
        <v>3</v>
      </c>
      <c r="D84">
        <v>20.687505722045898</v>
      </c>
    </row>
    <row r="85" spans="1:5">
      <c r="A85" t="s">
        <v>64</v>
      </c>
      <c r="B85" t="s">
        <v>149</v>
      </c>
      <c r="C85" t="s">
        <v>3</v>
      </c>
      <c r="D85">
        <v>20.547760009765625</v>
      </c>
      <c r="E85">
        <v>20.604366302490234</v>
      </c>
    </row>
    <row r="86" spans="1:5">
      <c r="A86" t="s">
        <v>66</v>
      </c>
      <c r="B86" t="s">
        <v>149</v>
      </c>
      <c r="C86" t="s">
        <v>3</v>
      </c>
      <c r="D86">
        <v>20.660970687866211</v>
      </c>
    </row>
    <row r="87" spans="1:5">
      <c r="A87" t="s">
        <v>67</v>
      </c>
      <c r="B87" t="s">
        <v>150</v>
      </c>
      <c r="C87" t="s">
        <v>3</v>
      </c>
      <c r="D87">
        <v>21.248929977416992</v>
      </c>
      <c r="E87">
        <v>21.110483169555664</v>
      </c>
    </row>
    <row r="88" spans="1:5">
      <c r="A88" t="s">
        <v>69</v>
      </c>
      <c r="B88" t="s">
        <v>150</v>
      </c>
      <c r="C88" t="s">
        <v>3</v>
      </c>
      <c r="D88">
        <v>20.972036361694336</v>
      </c>
    </row>
    <row r="89" spans="1:5">
      <c r="A89" t="s">
        <v>70</v>
      </c>
      <c r="B89" t="s">
        <v>71</v>
      </c>
      <c r="C89" t="s">
        <v>3</v>
      </c>
      <c r="D89">
        <v>20.62080192565918</v>
      </c>
      <c r="E89">
        <v>20.648164749145508</v>
      </c>
    </row>
    <row r="90" spans="1:5">
      <c r="A90" t="s">
        <v>72</v>
      </c>
      <c r="B90" t="s">
        <v>71</v>
      </c>
      <c r="C90" t="s">
        <v>3</v>
      </c>
      <c r="D90">
        <v>20.675527572631836</v>
      </c>
    </row>
    <row r="91" spans="1:5">
      <c r="A91" t="s">
        <v>73</v>
      </c>
      <c r="B91" t="s">
        <v>74</v>
      </c>
      <c r="C91" t="s">
        <v>3</v>
      </c>
      <c r="D91">
        <v>20.88850212097168</v>
      </c>
      <c r="E91">
        <v>20.865655899047852</v>
      </c>
    </row>
    <row r="92" spans="1:5">
      <c r="A92" t="s">
        <v>75</v>
      </c>
      <c r="B92" t="s">
        <v>74</v>
      </c>
      <c r="C92" t="s">
        <v>3</v>
      </c>
      <c r="D92">
        <v>20.842809677124023</v>
      </c>
    </row>
    <row r="93" spans="1:5">
      <c r="A93" t="s">
        <v>76</v>
      </c>
      <c r="B93" t="s">
        <v>77</v>
      </c>
      <c r="C93" t="s">
        <v>3</v>
      </c>
      <c r="D93">
        <v>20.238182067871094</v>
      </c>
      <c r="E93">
        <v>20.207464218139648</v>
      </c>
    </row>
    <row r="94" spans="1:5">
      <c r="A94" t="s">
        <v>78</v>
      </c>
      <c r="B94" t="s">
        <v>77</v>
      </c>
      <c r="C94" t="s">
        <v>3</v>
      </c>
      <c r="D94">
        <v>20.176746368408203</v>
      </c>
    </row>
    <row r="95" spans="1:5">
      <c r="A95" t="s">
        <v>82</v>
      </c>
      <c r="B95" t="s">
        <v>83</v>
      </c>
      <c r="C95" t="s">
        <v>3</v>
      </c>
      <c r="D95">
        <v>20.518833160400391</v>
      </c>
      <c r="E95">
        <v>20.522994995117188</v>
      </c>
    </row>
    <row r="96" spans="1:5">
      <c r="A96" t="s">
        <v>84</v>
      </c>
      <c r="B96" t="s">
        <v>83</v>
      </c>
      <c r="C96" t="s">
        <v>3</v>
      </c>
      <c r="D96">
        <v>20.527154922485352</v>
      </c>
    </row>
    <row r="97" spans="1:5">
      <c r="A97" t="s">
        <v>85</v>
      </c>
      <c r="B97" t="s">
        <v>86</v>
      </c>
      <c r="C97" t="s">
        <v>3</v>
      </c>
      <c r="D97">
        <v>20.40986442565918</v>
      </c>
      <c r="E97">
        <v>20.427276611328125</v>
      </c>
    </row>
    <row r="98" spans="1:5">
      <c r="A98" t="s">
        <v>87</v>
      </c>
      <c r="B98" t="s">
        <v>86</v>
      </c>
      <c r="C98" t="s">
        <v>3</v>
      </c>
      <c r="D98">
        <v>20.444690704345703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workbookViewId="0">
      <pane ySplit="5" topLeftCell="A11" activePane="bottomLeft" state="frozen"/>
      <selection pane="bottomLeft" activeCell="F10" sqref="F10"/>
    </sheetView>
  </sheetViews>
  <sheetFormatPr baseColWidth="10" defaultRowHeight="15" x14ac:dyDescent="0"/>
  <cols>
    <col min="2" max="2" width="12.83203125" bestFit="1" customWidth="1"/>
    <col min="3" max="3" width="12" bestFit="1" customWidth="1"/>
    <col min="7" max="7" width="12" bestFit="1" customWidth="1"/>
  </cols>
  <sheetData>
    <row r="1" spans="1:23">
      <c r="A1" s="1" t="s">
        <v>147</v>
      </c>
      <c r="F1" t="s">
        <v>14</v>
      </c>
      <c r="G1" s="2" t="s">
        <v>15</v>
      </c>
    </row>
    <row r="2" spans="1:23">
      <c r="A2" t="s">
        <v>153</v>
      </c>
      <c r="B2" s="2" t="str">
        <f>B8</f>
        <v>water 2</v>
      </c>
      <c r="C2">
        <f>F8</f>
        <v>5.4794883728027344</v>
      </c>
      <c r="D2" t="s">
        <v>154</v>
      </c>
      <c r="E2" t="str">
        <f>B32</f>
        <v>water 2</v>
      </c>
      <c r="F2">
        <f>F32</f>
        <v>4.7610378265380859</v>
      </c>
      <c r="G2" t="s">
        <v>155</v>
      </c>
      <c r="H2" t="str">
        <f>B32</f>
        <v>water 2</v>
      </c>
      <c r="I2">
        <f>F50</f>
        <v>10.329153060913086</v>
      </c>
    </row>
    <row r="3" spans="1:23">
      <c r="A3" t="s">
        <v>2</v>
      </c>
      <c r="B3" s="2" t="s">
        <v>3</v>
      </c>
    </row>
    <row r="4" spans="1:23">
      <c r="J4" s="1" t="s">
        <v>142</v>
      </c>
      <c r="O4" s="1" t="s">
        <v>144</v>
      </c>
      <c r="T4" s="1" t="s">
        <v>145</v>
      </c>
    </row>
    <row r="5" spans="1:23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3" t="s">
        <v>11</v>
      </c>
      <c r="I5" s="3"/>
      <c r="J5" s="3" t="s">
        <v>12</v>
      </c>
      <c r="K5" s="3" t="s">
        <v>146</v>
      </c>
      <c r="L5" s="1" t="s">
        <v>13</v>
      </c>
      <c r="M5" s="1" t="s">
        <v>137</v>
      </c>
      <c r="O5" s="3" t="s">
        <v>12</v>
      </c>
      <c r="P5" s="3" t="s">
        <v>146</v>
      </c>
      <c r="Q5" s="1" t="s">
        <v>13</v>
      </c>
      <c r="R5" s="1" t="s">
        <v>137</v>
      </c>
      <c r="T5" s="3" t="s">
        <v>12</v>
      </c>
      <c r="U5" s="3" t="s">
        <v>146</v>
      </c>
      <c r="V5" s="1" t="s">
        <v>13</v>
      </c>
      <c r="W5" s="1" t="s">
        <v>137</v>
      </c>
    </row>
    <row r="6" spans="1:23">
      <c r="A6" t="s">
        <v>70</v>
      </c>
      <c r="B6" t="s">
        <v>17</v>
      </c>
      <c r="C6" t="s">
        <v>142</v>
      </c>
      <c r="D6">
        <v>26.454965591430664</v>
      </c>
      <c r="E6">
        <v>26.561141967773438</v>
      </c>
      <c r="F6">
        <f>E6-E67</f>
        <v>6.2693405151367188</v>
      </c>
      <c r="G6">
        <f>F6-$C$2</f>
        <v>0.78985214233398438</v>
      </c>
      <c r="H6">
        <f>2^-G6</f>
        <v>0.57840336781295143</v>
      </c>
      <c r="J6">
        <v>1</v>
      </c>
      <c r="K6">
        <v>1</v>
      </c>
      <c r="L6" t="s">
        <v>138</v>
      </c>
      <c r="M6">
        <f>H6</f>
        <v>0.57840336781295143</v>
      </c>
      <c r="O6">
        <v>1</v>
      </c>
      <c r="P6">
        <v>1</v>
      </c>
      <c r="Q6" t="s">
        <v>138</v>
      </c>
      <c r="R6">
        <f>H30</f>
        <v>0.80857890147377931</v>
      </c>
      <c r="T6">
        <v>1</v>
      </c>
      <c r="U6">
        <v>1</v>
      </c>
      <c r="V6" t="s">
        <v>138</v>
      </c>
      <c r="W6">
        <f>H48</f>
        <v>0.84893794326587169</v>
      </c>
    </row>
    <row r="7" spans="1:23">
      <c r="A7" t="s">
        <v>72</v>
      </c>
      <c r="B7" t="s">
        <v>17</v>
      </c>
      <c r="C7" t="s">
        <v>142</v>
      </c>
      <c r="D7">
        <v>26.667318344116211</v>
      </c>
      <c r="J7">
        <v>1</v>
      </c>
      <c r="K7">
        <v>2</v>
      </c>
      <c r="L7" t="s">
        <v>138</v>
      </c>
      <c r="M7">
        <f>H8</f>
        <v>1</v>
      </c>
      <c r="O7">
        <v>1</v>
      </c>
      <c r="P7">
        <v>2</v>
      </c>
      <c r="Q7" t="s">
        <v>138</v>
      </c>
      <c r="R7">
        <f>H32</f>
        <v>1</v>
      </c>
      <c r="T7">
        <v>1</v>
      </c>
      <c r="U7">
        <v>2</v>
      </c>
      <c r="V7" t="s">
        <v>138</v>
      </c>
      <c r="W7">
        <f>H50</f>
        <v>1</v>
      </c>
    </row>
    <row r="8" spans="1:23">
      <c r="A8" t="s">
        <v>73</v>
      </c>
      <c r="B8" t="s">
        <v>20</v>
      </c>
      <c r="C8" t="s">
        <v>142</v>
      </c>
      <c r="D8">
        <v>25.90571403503418</v>
      </c>
      <c r="E8">
        <v>25.911399841308594</v>
      </c>
      <c r="F8">
        <f t="shared" ref="F8:F14" si="0">E8-E69</f>
        <v>5.4794883728027344</v>
      </c>
      <c r="G8">
        <f t="shared" ref="G8:G28" si="1">F8-$C$2</f>
        <v>0</v>
      </c>
      <c r="H8">
        <f t="shared" ref="H8:H46" si="2">2^-G8</f>
        <v>1</v>
      </c>
      <c r="J8">
        <v>1</v>
      </c>
      <c r="K8">
        <v>3</v>
      </c>
      <c r="L8" t="s">
        <v>138</v>
      </c>
      <c r="M8">
        <f>H10</f>
        <v>0.7777223984595838</v>
      </c>
      <c r="O8">
        <v>1</v>
      </c>
      <c r="P8">
        <v>3</v>
      </c>
      <c r="Q8" t="s">
        <v>138</v>
      </c>
      <c r="R8">
        <f>H34</f>
        <v>0.8400086145939285</v>
      </c>
      <c r="T8">
        <v>1</v>
      </c>
      <c r="U8">
        <v>3</v>
      </c>
      <c r="V8" t="s">
        <v>138</v>
      </c>
      <c r="W8">
        <f>H52</f>
        <v>1.0375690836276457</v>
      </c>
    </row>
    <row r="9" spans="1:23">
      <c r="A9" t="s">
        <v>75</v>
      </c>
      <c r="B9" t="s">
        <v>20</v>
      </c>
      <c r="C9" t="s">
        <v>142</v>
      </c>
      <c r="D9">
        <v>25.917085647583008</v>
      </c>
      <c r="J9">
        <v>1</v>
      </c>
      <c r="K9">
        <v>1</v>
      </c>
      <c r="L9" t="s">
        <v>140</v>
      </c>
      <c r="M9">
        <f>H12</f>
        <v>3.2603839860852548</v>
      </c>
      <c r="O9">
        <v>1</v>
      </c>
      <c r="P9">
        <v>1</v>
      </c>
      <c r="Q9" t="s">
        <v>140</v>
      </c>
      <c r="R9">
        <f>H36</f>
        <v>1.0004072815013689</v>
      </c>
      <c r="T9">
        <v>1</v>
      </c>
      <c r="U9">
        <v>1</v>
      </c>
      <c r="V9" t="s">
        <v>140</v>
      </c>
      <c r="W9">
        <f>H54</f>
        <v>1.2853792260938282</v>
      </c>
    </row>
    <row r="10" spans="1:23">
      <c r="A10" t="s">
        <v>76</v>
      </c>
      <c r="B10" t="s">
        <v>23</v>
      </c>
      <c r="C10" t="s">
        <v>142</v>
      </c>
      <c r="D10">
        <v>26.430896759033203</v>
      </c>
      <c r="E10">
        <v>26.431354522705078</v>
      </c>
      <c r="F10">
        <f t="shared" si="0"/>
        <v>5.8421611785888672</v>
      </c>
      <c r="G10">
        <f t="shared" si="1"/>
        <v>0.36267280578613281</v>
      </c>
      <c r="H10">
        <f t="shared" si="2"/>
        <v>0.7777223984595838</v>
      </c>
      <c r="J10">
        <v>1</v>
      </c>
      <c r="K10">
        <v>2</v>
      </c>
      <c r="L10" t="s">
        <v>140</v>
      </c>
      <c r="M10">
        <f>H14</f>
        <v>0.92791654013621161</v>
      </c>
      <c r="O10">
        <v>1</v>
      </c>
      <c r="P10">
        <v>2</v>
      </c>
      <c r="Q10" t="s">
        <v>140</v>
      </c>
      <c r="R10">
        <f>H38</f>
        <v>0.87931220750269401</v>
      </c>
      <c r="T10">
        <v>1</v>
      </c>
      <c r="U10">
        <v>2</v>
      </c>
      <c r="V10" t="s">
        <v>140</v>
      </c>
      <c r="W10">
        <f>H56</f>
        <v>1.5721496713341672</v>
      </c>
    </row>
    <row r="11" spans="1:23">
      <c r="A11" t="s">
        <v>78</v>
      </c>
      <c r="B11" t="s">
        <v>23</v>
      </c>
      <c r="C11" t="s">
        <v>142</v>
      </c>
      <c r="D11">
        <v>26.431812286376953</v>
      </c>
      <c r="J11">
        <v>1</v>
      </c>
      <c r="K11">
        <v>3</v>
      </c>
      <c r="L11" t="s">
        <v>140</v>
      </c>
      <c r="M11">
        <f>H16</f>
        <v>0.71690960614624999</v>
      </c>
      <c r="O11">
        <v>1</v>
      </c>
      <c r="P11">
        <v>3</v>
      </c>
      <c r="Q11" t="s">
        <v>140</v>
      </c>
      <c r="R11">
        <f>H40</f>
        <v>0.93865481053707622</v>
      </c>
      <c r="T11">
        <v>1</v>
      </c>
      <c r="U11">
        <v>3</v>
      </c>
      <c r="V11" t="s">
        <v>140</v>
      </c>
      <c r="W11">
        <f>H58</f>
        <v>1.4301974842835039</v>
      </c>
    </row>
    <row r="12" spans="1:23">
      <c r="A12" t="s">
        <v>79</v>
      </c>
      <c r="B12" t="s">
        <v>35</v>
      </c>
      <c r="C12" t="s">
        <v>142</v>
      </c>
      <c r="D12">
        <v>24.567535400390625</v>
      </c>
      <c r="E12">
        <v>24.548599243164062</v>
      </c>
      <c r="F12">
        <f t="shared" si="0"/>
        <v>3.7744464874267578</v>
      </c>
      <c r="G12">
        <f t="shared" si="1"/>
        <v>-1.7050418853759766</v>
      </c>
      <c r="H12">
        <f t="shared" si="2"/>
        <v>3.2603839860852548</v>
      </c>
      <c r="J12">
        <v>1</v>
      </c>
      <c r="K12">
        <v>1</v>
      </c>
      <c r="L12" t="s">
        <v>142</v>
      </c>
      <c r="M12">
        <f>H18</f>
        <v>6.9055858193786714E-3</v>
      </c>
      <c r="O12">
        <v>1</v>
      </c>
      <c r="P12">
        <v>1</v>
      </c>
      <c r="Q12" t="s">
        <v>144</v>
      </c>
      <c r="R12">
        <f>H42</f>
        <v>4.7703124844402985E-2</v>
      </c>
      <c r="T12">
        <v>1</v>
      </c>
      <c r="U12">
        <v>1</v>
      </c>
      <c r="V12" t="s">
        <v>145</v>
      </c>
      <c r="W12">
        <f>H60</f>
        <v>0.25693722695182442</v>
      </c>
    </row>
    <row r="13" spans="1:23">
      <c r="A13" t="s">
        <v>81</v>
      </c>
      <c r="B13" t="s">
        <v>35</v>
      </c>
      <c r="C13" t="s">
        <v>142</v>
      </c>
      <c r="D13">
        <v>24.529661178588867</v>
      </c>
      <c r="J13">
        <v>1</v>
      </c>
      <c r="K13">
        <v>2</v>
      </c>
      <c r="L13" t="s">
        <v>142</v>
      </c>
      <c r="M13">
        <f>H20</f>
        <v>6.5792902480997185E-3</v>
      </c>
      <c r="O13">
        <v>1</v>
      </c>
      <c r="P13">
        <v>2</v>
      </c>
      <c r="Q13" t="s">
        <v>144</v>
      </c>
      <c r="R13">
        <f>H44</f>
        <v>3.1421304477482329E-2</v>
      </c>
      <c r="T13">
        <v>1</v>
      </c>
      <c r="U13">
        <v>2</v>
      </c>
      <c r="V13" t="s">
        <v>145</v>
      </c>
      <c r="W13">
        <f>H62</f>
        <v>0.39767782204051816</v>
      </c>
    </row>
    <row r="14" spans="1:23">
      <c r="A14" t="s">
        <v>82</v>
      </c>
      <c r="B14" t="s">
        <v>38</v>
      </c>
      <c r="C14" t="s">
        <v>142</v>
      </c>
      <c r="D14">
        <v>26.152040481567383</v>
      </c>
      <c r="E14">
        <v>26.150630950927734</v>
      </c>
      <c r="F14">
        <f t="shared" si="0"/>
        <v>5.5874214172363281</v>
      </c>
      <c r="G14">
        <f t="shared" si="1"/>
        <v>0.10793304443359375</v>
      </c>
      <c r="H14">
        <f t="shared" si="2"/>
        <v>0.92791654013621161</v>
      </c>
      <c r="J14">
        <v>1</v>
      </c>
      <c r="K14">
        <v>3</v>
      </c>
      <c r="L14" t="s">
        <v>142</v>
      </c>
      <c r="M14">
        <f>H22</f>
        <v>5.7752698768365352E-3</v>
      </c>
      <c r="O14">
        <v>1</v>
      </c>
      <c r="P14">
        <v>3</v>
      </c>
      <c r="Q14" t="s">
        <v>144</v>
      </c>
      <c r="R14">
        <f>H46</f>
        <v>3.4731937246009502E-2</v>
      </c>
      <c r="T14">
        <v>1</v>
      </c>
      <c r="U14">
        <v>3</v>
      </c>
      <c r="V14" t="s">
        <v>145</v>
      </c>
      <c r="W14">
        <f>H64</f>
        <v>0.16326206729109047</v>
      </c>
    </row>
    <row r="15" spans="1:23">
      <c r="A15" t="s">
        <v>84</v>
      </c>
      <c r="B15" t="s">
        <v>38</v>
      </c>
      <c r="C15" t="s">
        <v>142</v>
      </c>
      <c r="D15">
        <v>26.149221420288086</v>
      </c>
      <c r="J15">
        <v>1</v>
      </c>
      <c r="K15">
        <v>1</v>
      </c>
      <c r="L15" t="s">
        <v>156</v>
      </c>
      <c r="M15">
        <f>H24</f>
        <v>5.2649357376999039E-3</v>
      </c>
    </row>
    <row r="16" spans="1:23">
      <c r="A16" t="s">
        <v>85</v>
      </c>
      <c r="B16" t="s">
        <v>41</v>
      </c>
      <c r="C16" t="s">
        <v>142</v>
      </c>
      <c r="D16">
        <v>26.787542343139648</v>
      </c>
      <c r="E16">
        <v>26.7945556640625</v>
      </c>
      <c r="F16">
        <f>E16-E77</f>
        <v>5.959625244140625</v>
      </c>
      <c r="G16">
        <f t="shared" si="1"/>
        <v>0.48013687133789062</v>
      </c>
      <c r="H16">
        <f t="shared" si="2"/>
        <v>0.71690960614624999</v>
      </c>
      <c r="J16">
        <v>1</v>
      </c>
      <c r="K16">
        <v>2</v>
      </c>
      <c r="L16" t="s">
        <v>156</v>
      </c>
      <c r="M16">
        <f>H26</f>
        <v>5.8299514748758476E-2</v>
      </c>
    </row>
    <row r="17" spans="1:13">
      <c r="A17" t="s">
        <v>87</v>
      </c>
      <c r="B17" t="s">
        <v>41</v>
      </c>
      <c r="C17" t="s">
        <v>142</v>
      </c>
      <c r="D17">
        <v>26.801567077636719</v>
      </c>
      <c r="J17">
        <v>1</v>
      </c>
      <c r="K17">
        <v>3</v>
      </c>
      <c r="L17" t="s">
        <v>156</v>
      </c>
      <c r="M17">
        <f>H28</f>
        <v>5.7994939943296414E-3</v>
      </c>
    </row>
    <row r="18" spans="1:13">
      <c r="A18" t="s">
        <v>88</v>
      </c>
      <c r="B18" t="s">
        <v>53</v>
      </c>
      <c r="C18" t="s">
        <v>142</v>
      </c>
      <c r="D18">
        <v>32.925121307373047</v>
      </c>
      <c r="E18">
        <v>33.044593811035156</v>
      </c>
      <c r="F18">
        <f t="shared" ref="F18:F26" si="3">E18-E79</f>
        <v>12.657508850097656</v>
      </c>
      <c r="G18">
        <f t="shared" si="1"/>
        <v>7.1780204772949219</v>
      </c>
      <c r="H18">
        <f t="shared" si="2"/>
        <v>6.9055858193786714E-3</v>
      </c>
    </row>
    <row r="19" spans="1:13">
      <c r="A19" t="s">
        <v>90</v>
      </c>
      <c r="B19" t="s">
        <v>53</v>
      </c>
      <c r="C19" t="s">
        <v>142</v>
      </c>
      <c r="D19">
        <v>33.1640625</v>
      </c>
    </row>
    <row r="20" spans="1:13">
      <c r="A20" t="s">
        <v>91</v>
      </c>
      <c r="B20" t="s">
        <v>56</v>
      </c>
      <c r="C20" t="s">
        <v>142</v>
      </c>
      <c r="D20">
        <v>33.562385559082031</v>
      </c>
      <c r="E20">
        <v>33.362274169921875</v>
      </c>
      <c r="F20">
        <f t="shared" si="3"/>
        <v>12.727340698242188</v>
      </c>
      <c r="G20">
        <f t="shared" si="1"/>
        <v>7.2478523254394531</v>
      </c>
      <c r="H20">
        <f t="shared" si="2"/>
        <v>6.5792902480997185E-3</v>
      </c>
    </row>
    <row r="21" spans="1:13">
      <c r="A21" t="s">
        <v>92</v>
      </c>
      <c r="B21" t="s">
        <v>56</v>
      </c>
      <c r="C21" t="s">
        <v>142</v>
      </c>
      <c r="D21">
        <v>33.162166595458984</v>
      </c>
    </row>
    <row r="22" spans="1:13">
      <c r="A22" t="s">
        <v>93</v>
      </c>
      <c r="B22" t="s">
        <v>59</v>
      </c>
      <c r="C22" t="s">
        <v>142</v>
      </c>
      <c r="D22">
        <v>32.943824768066406</v>
      </c>
      <c r="E22">
        <v>33.23492431640625</v>
      </c>
      <c r="F22">
        <f t="shared" si="3"/>
        <v>12.915384292602539</v>
      </c>
      <c r="G22">
        <f t="shared" si="1"/>
        <v>7.4358959197998047</v>
      </c>
      <c r="H22">
        <f t="shared" si="2"/>
        <v>5.7752698768365352E-3</v>
      </c>
    </row>
    <row r="23" spans="1:13">
      <c r="A23" t="s">
        <v>94</v>
      </c>
      <c r="B23" t="s">
        <v>59</v>
      </c>
      <c r="C23" t="s">
        <v>142</v>
      </c>
      <c r="D23">
        <v>33.526027679443359</v>
      </c>
    </row>
    <row r="24" spans="1:13">
      <c r="A24" t="s">
        <v>95</v>
      </c>
      <c r="B24" t="s">
        <v>148</v>
      </c>
      <c r="C24" t="s">
        <v>142</v>
      </c>
      <c r="D24">
        <v>33.638870239257812</v>
      </c>
      <c r="E24">
        <v>33.616920471191406</v>
      </c>
      <c r="F24">
        <f t="shared" si="3"/>
        <v>13.048856735229492</v>
      </c>
      <c r="G24">
        <f t="shared" si="1"/>
        <v>7.5693683624267578</v>
      </c>
      <c r="H24">
        <f t="shared" si="2"/>
        <v>5.2649357376999039E-3</v>
      </c>
    </row>
    <row r="25" spans="1:13">
      <c r="A25" t="s">
        <v>96</v>
      </c>
      <c r="B25" t="s">
        <v>148</v>
      </c>
      <c r="C25" t="s">
        <v>142</v>
      </c>
      <c r="D25">
        <v>33.594966888427734</v>
      </c>
    </row>
    <row r="26" spans="1:13">
      <c r="A26" t="s">
        <v>97</v>
      </c>
      <c r="B26" t="s">
        <v>149</v>
      </c>
      <c r="C26" t="s">
        <v>142</v>
      </c>
      <c r="D26">
        <v>30.481668472290039</v>
      </c>
      <c r="E26">
        <v>30.372837066650391</v>
      </c>
      <c r="F26">
        <f t="shared" si="3"/>
        <v>9.5798606872558594</v>
      </c>
      <c r="G26">
        <f t="shared" si="1"/>
        <v>4.100372314453125</v>
      </c>
      <c r="H26">
        <f t="shared" si="2"/>
        <v>5.8299514748758476E-2</v>
      </c>
    </row>
    <row r="27" spans="1:13">
      <c r="A27" t="s">
        <v>98</v>
      </c>
      <c r="B27" t="s">
        <v>149</v>
      </c>
      <c r="C27" t="s">
        <v>142</v>
      </c>
      <c r="D27">
        <v>30.264003753662109</v>
      </c>
    </row>
    <row r="28" spans="1:13">
      <c r="A28" t="s">
        <v>99</v>
      </c>
      <c r="B28" t="s">
        <v>150</v>
      </c>
      <c r="C28" t="s">
        <v>142</v>
      </c>
      <c r="D28">
        <v>33.879512786865234</v>
      </c>
      <c r="E28">
        <v>33.781944274902301</v>
      </c>
      <c r="F28">
        <f>E28-E89</f>
        <v>12.909345626831012</v>
      </c>
      <c r="G28">
        <f t="shared" si="1"/>
        <v>7.4298572540282777</v>
      </c>
      <c r="H28">
        <f t="shared" si="2"/>
        <v>5.7994939943296414E-3</v>
      </c>
    </row>
    <row r="29" spans="1:13">
      <c r="A29" t="s">
        <v>100</v>
      </c>
      <c r="B29" t="s">
        <v>150</v>
      </c>
      <c r="C29" t="s">
        <v>142</v>
      </c>
      <c r="D29">
        <v>33.684371948242188</v>
      </c>
    </row>
    <row r="30" spans="1:13">
      <c r="A30" t="s">
        <v>101</v>
      </c>
      <c r="B30" t="s">
        <v>17</v>
      </c>
      <c r="C30" t="s">
        <v>151</v>
      </c>
      <c r="D30">
        <v>25.227371215820312</v>
      </c>
      <c r="E30">
        <v>25.359378814697266</v>
      </c>
      <c r="F30">
        <f>E30-E67</f>
        <v>5.0675773620605469</v>
      </c>
      <c r="G30">
        <f>F30-$F$2</f>
        <v>0.30653953552246094</v>
      </c>
      <c r="H30">
        <f t="shared" si="2"/>
        <v>0.80857890147377931</v>
      </c>
    </row>
    <row r="31" spans="1:13">
      <c r="A31" t="s">
        <v>102</v>
      </c>
      <c r="B31" t="s">
        <v>17</v>
      </c>
      <c r="C31" t="s">
        <v>151</v>
      </c>
      <c r="D31">
        <v>25.491386413574219</v>
      </c>
    </row>
    <row r="32" spans="1:13">
      <c r="A32" t="s">
        <v>103</v>
      </c>
      <c r="B32" t="s">
        <v>20</v>
      </c>
      <c r="C32" t="s">
        <v>151</v>
      </c>
      <c r="D32">
        <v>25.206962585449219</v>
      </c>
      <c r="E32">
        <v>25.192949295043945</v>
      </c>
      <c r="F32">
        <f t="shared" ref="F32:F40" si="4">E32-E69</f>
        <v>4.7610378265380859</v>
      </c>
      <c r="G32">
        <f t="shared" ref="G32:G46" si="5">F32-$F$2</f>
        <v>0</v>
      </c>
      <c r="H32">
        <f t="shared" si="2"/>
        <v>1</v>
      </c>
    </row>
    <row r="33" spans="1:8">
      <c r="A33" t="s">
        <v>104</v>
      </c>
      <c r="B33" t="s">
        <v>20</v>
      </c>
      <c r="C33" t="s">
        <v>151</v>
      </c>
      <c r="D33">
        <v>25.178936004638672</v>
      </c>
    </row>
    <row r="34" spans="1:8">
      <c r="A34" t="s">
        <v>105</v>
      </c>
      <c r="B34" t="s">
        <v>23</v>
      </c>
      <c r="C34" t="s">
        <v>151</v>
      </c>
      <c r="D34">
        <v>25.6636962890625</v>
      </c>
      <c r="E34">
        <v>25.601755142211914</v>
      </c>
      <c r="F34">
        <f t="shared" si="4"/>
        <v>5.0125617980957031</v>
      </c>
      <c r="G34">
        <f t="shared" si="5"/>
        <v>0.25152397155761719</v>
      </c>
      <c r="H34">
        <f t="shared" si="2"/>
        <v>0.8400086145939285</v>
      </c>
    </row>
    <row r="35" spans="1:8">
      <c r="A35" t="s">
        <v>106</v>
      </c>
      <c r="B35" t="s">
        <v>23</v>
      </c>
      <c r="C35" t="s">
        <v>151</v>
      </c>
      <c r="D35">
        <v>25.539813995361328</v>
      </c>
    </row>
    <row r="36" spans="1:8">
      <c r="A36" t="s">
        <v>107</v>
      </c>
      <c r="B36" t="s">
        <v>35</v>
      </c>
      <c r="C36" t="s">
        <v>151</v>
      </c>
      <c r="D36">
        <v>25.444372177124023</v>
      </c>
      <c r="E36">
        <v>25.534603118896484</v>
      </c>
      <c r="F36">
        <f t="shared" si="4"/>
        <v>4.7604503631591797</v>
      </c>
      <c r="G36">
        <f t="shared" si="5"/>
        <v>-5.8746337890625E-4</v>
      </c>
      <c r="H36">
        <f t="shared" si="2"/>
        <v>1.0004072815013689</v>
      </c>
    </row>
    <row r="37" spans="1:8">
      <c r="A37" t="s">
        <v>108</v>
      </c>
      <c r="B37" t="s">
        <v>35</v>
      </c>
      <c r="C37" t="s">
        <v>151</v>
      </c>
      <c r="D37">
        <v>25.624834060668945</v>
      </c>
    </row>
    <row r="38" spans="1:8">
      <c r="A38" t="s">
        <v>109</v>
      </c>
      <c r="B38" t="s">
        <v>38</v>
      </c>
      <c r="C38" t="s">
        <v>151</v>
      </c>
      <c r="D38">
        <v>25.40318489074707</v>
      </c>
      <c r="E38">
        <v>25.509799957275391</v>
      </c>
      <c r="F38">
        <f t="shared" si="4"/>
        <v>4.9465904235839844</v>
      </c>
      <c r="G38">
        <f t="shared" si="5"/>
        <v>0.18555259704589844</v>
      </c>
      <c r="H38">
        <f t="shared" si="2"/>
        <v>0.87931220750269401</v>
      </c>
    </row>
    <row r="39" spans="1:8">
      <c r="A39" t="s">
        <v>110</v>
      </c>
      <c r="B39" t="s">
        <v>38</v>
      </c>
      <c r="C39" t="s">
        <v>151</v>
      </c>
      <c r="D39">
        <v>25.616413116455078</v>
      </c>
    </row>
    <row r="40" spans="1:8">
      <c r="A40" t="s">
        <v>111</v>
      </c>
      <c r="B40" t="s">
        <v>41</v>
      </c>
      <c r="C40" t="s">
        <v>151</v>
      </c>
      <c r="D40">
        <v>25.77972412109375</v>
      </c>
      <c r="E40">
        <v>25.687301635742188</v>
      </c>
      <c r="F40">
        <f t="shared" si="4"/>
        <v>4.8523712158203125</v>
      </c>
      <c r="G40">
        <f t="shared" si="5"/>
        <v>9.1333389282226562E-2</v>
      </c>
      <c r="H40">
        <f t="shared" si="2"/>
        <v>0.93865481053707622</v>
      </c>
    </row>
    <row r="41" spans="1:8">
      <c r="A41" t="s">
        <v>112</v>
      </c>
      <c r="B41" t="s">
        <v>41</v>
      </c>
      <c r="C41" t="s">
        <v>151</v>
      </c>
      <c r="D41">
        <v>25.594879150390625</v>
      </c>
    </row>
    <row r="42" spans="1:8">
      <c r="A42" t="s">
        <v>113</v>
      </c>
      <c r="B42" t="s">
        <v>71</v>
      </c>
      <c r="C42" t="s">
        <v>151</v>
      </c>
      <c r="D42">
        <v>29.911407470703125</v>
      </c>
      <c r="E42">
        <v>30.0234069824218</v>
      </c>
      <c r="F42">
        <f>E42-E91</f>
        <v>9.1508102416991441</v>
      </c>
      <c r="G42">
        <f t="shared" si="5"/>
        <v>4.3897724151610582</v>
      </c>
      <c r="H42">
        <f t="shared" si="2"/>
        <v>4.7703124844402985E-2</v>
      </c>
    </row>
    <row r="43" spans="1:8">
      <c r="A43" t="s">
        <v>114</v>
      </c>
      <c r="B43" t="s">
        <v>71</v>
      </c>
      <c r="C43" t="s">
        <v>151</v>
      </c>
      <c r="D43">
        <v>30.135408401489258</v>
      </c>
    </row>
    <row r="44" spans="1:8">
      <c r="A44" t="s">
        <v>115</v>
      </c>
      <c r="B44" t="s">
        <v>74</v>
      </c>
      <c r="C44" t="s">
        <v>151</v>
      </c>
      <c r="D44">
        <v>30.314430236816406</v>
      </c>
      <c r="E44">
        <v>30.464504241943359</v>
      </c>
      <c r="F44">
        <f t="shared" ref="F44:F46" si="6">E44-E93</f>
        <v>9.7531509399414062</v>
      </c>
      <c r="G44">
        <f t="shared" si="5"/>
        <v>4.9921131134033203</v>
      </c>
      <c r="H44">
        <f t="shared" si="2"/>
        <v>3.1421304477482329E-2</v>
      </c>
    </row>
    <row r="45" spans="1:8">
      <c r="A45" t="s">
        <v>116</v>
      </c>
      <c r="B45" t="s">
        <v>74</v>
      </c>
      <c r="C45" t="s">
        <v>151</v>
      </c>
      <c r="D45">
        <v>30.614580154418945</v>
      </c>
    </row>
    <row r="46" spans="1:8">
      <c r="A46" t="s">
        <v>117</v>
      </c>
      <c r="B46" t="s">
        <v>77</v>
      </c>
      <c r="C46" t="s">
        <v>151</v>
      </c>
      <c r="D46">
        <v>30.278522491455078</v>
      </c>
      <c r="E46">
        <v>30.248046875</v>
      </c>
      <c r="F46">
        <f t="shared" si="6"/>
        <v>9.6086311340332031</v>
      </c>
      <c r="G46">
        <f t="shared" si="5"/>
        <v>4.8475933074951172</v>
      </c>
      <c r="H46">
        <f t="shared" si="2"/>
        <v>3.4731937246009502E-2</v>
      </c>
    </row>
    <row r="47" spans="1:8">
      <c r="A47" t="s">
        <v>118</v>
      </c>
      <c r="B47" t="s">
        <v>77</v>
      </c>
      <c r="C47" t="s">
        <v>151</v>
      </c>
      <c r="D47">
        <v>30.217571258544922</v>
      </c>
    </row>
    <row r="48" spans="1:8">
      <c r="A48" t="s">
        <v>119</v>
      </c>
      <c r="B48" t="s">
        <v>17</v>
      </c>
      <c r="C48" t="s">
        <v>145</v>
      </c>
      <c r="D48">
        <v>30.926296234130859</v>
      </c>
      <c r="E48">
        <v>30.857223510742188</v>
      </c>
      <c r="F48">
        <f>E48-E67</f>
        <v>10.565422058105469</v>
      </c>
      <c r="G48">
        <f>F48-$I$2</f>
        <v>0.23626899719238281</v>
      </c>
      <c r="H48">
        <f>2^-G48</f>
        <v>0.84893794326587169</v>
      </c>
    </row>
    <row r="49" spans="1:8">
      <c r="A49" t="s">
        <v>120</v>
      </c>
      <c r="B49" t="s">
        <v>17</v>
      </c>
      <c r="C49" t="s">
        <v>145</v>
      </c>
      <c r="D49">
        <v>30.788152694702148</v>
      </c>
    </row>
    <row r="50" spans="1:8">
      <c r="A50" t="s">
        <v>121</v>
      </c>
      <c r="B50" t="s">
        <v>20</v>
      </c>
      <c r="C50" t="s">
        <v>145</v>
      </c>
      <c r="D50">
        <v>30.763587951660156</v>
      </c>
      <c r="E50">
        <v>30.761064529418945</v>
      </c>
      <c r="F50">
        <f t="shared" ref="F50:F58" si="7">E50-E69</f>
        <v>10.329153060913086</v>
      </c>
      <c r="G50">
        <f t="shared" ref="G50:G62" si="8">F50-$I$2</f>
        <v>0</v>
      </c>
      <c r="H50">
        <f t="shared" ref="H50:H64" si="9">2^-G50</f>
        <v>1</v>
      </c>
    </row>
    <row r="51" spans="1:8">
      <c r="A51" t="s">
        <v>122</v>
      </c>
      <c r="B51" t="s">
        <v>20</v>
      </c>
      <c r="C51" t="s">
        <v>145</v>
      </c>
      <c r="D51">
        <v>30.758541107177734</v>
      </c>
    </row>
    <row r="52" spans="1:8">
      <c r="A52" t="s">
        <v>123</v>
      </c>
      <c r="B52" t="s">
        <v>23</v>
      </c>
      <c r="C52" t="s">
        <v>145</v>
      </c>
      <c r="D52">
        <v>30.968259811401367</v>
      </c>
      <c r="E52">
        <v>30.865139007568359</v>
      </c>
      <c r="F52">
        <f t="shared" si="7"/>
        <v>10.275945663452148</v>
      </c>
      <c r="G52">
        <f t="shared" si="8"/>
        <v>-5.32073974609375E-2</v>
      </c>
      <c r="H52">
        <f t="shared" si="9"/>
        <v>1.0375690836276457</v>
      </c>
    </row>
    <row r="53" spans="1:8">
      <c r="A53" t="s">
        <v>124</v>
      </c>
      <c r="B53" t="s">
        <v>23</v>
      </c>
      <c r="C53" t="s">
        <v>145</v>
      </c>
      <c r="D53">
        <v>30.762016296386719</v>
      </c>
    </row>
    <row r="54" spans="1:8">
      <c r="A54" t="s">
        <v>125</v>
      </c>
      <c r="B54" t="s">
        <v>35</v>
      </c>
      <c r="C54" t="s">
        <v>145</v>
      </c>
      <c r="D54">
        <v>30.951507568359375</v>
      </c>
      <c r="E54">
        <v>30.741111755371094</v>
      </c>
      <c r="F54">
        <f t="shared" si="7"/>
        <v>9.9669589996337891</v>
      </c>
      <c r="G54">
        <f t="shared" si="8"/>
        <v>-0.36219406127929688</v>
      </c>
      <c r="H54">
        <f t="shared" si="9"/>
        <v>1.2853792260938282</v>
      </c>
    </row>
    <row r="55" spans="1:8">
      <c r="A55" t="s">
        <v>126</v>
      </c>
      <c r="B55" t="s">
        <v>35</v>
      </c>
      <c r="C55" t="s">
        <v>145</v>
      </c>
      <c r="D55">
        <v>30.53071403503418</v>
      </c>
    </row>
    <row r="56" spans="1:8">
      <c r="A56" t="s">
        <v>127</v>
      </c>
      <c r="B56" t="s">
        <v>38</v>
      </c>
      <c r="C56" t="s">
        <v>145</v>
      </c>
      <c r="D56">
        <v>30.243963241577148</v>
      </c>
      <c r="E56">
        <v>30.2396240234375</v>
      </c>
      <c r="F56">
        <f t="shared" si="7"/>
        <v>9.6764144897460938</v>
      </c>
      <c r="G56">
        <f t="shared" si="8"/>
        <v>-0.65273857116699219</v>
      </c>
      <c r="H56">
        <f t="shared" si="9"/>
        <v>1.5721496713341672</v>
      </c>
    </row>
    <row r="57" spans="1:8">
      <c r="A57" t="s">
        <v>128</v>
      </c>
      <c r="B57" t="s">
        <v>38</v>
      </c>
      <c r="C57" t="s">
        <v>145</v>
      </c>
      <c r="D57">
        <v>30.235284805297852</v>
      </c>
    </row>
    <row r="58" spans="1:8">
      <c r="A58" t="s">
        <v>129</v>
      </c>
      <c r="B58" t="s">
        <v>41</v>
      </c>
      <c r="C58" t="s">
        <v>145</v>
      </c>
      <c r="D58">
        <v>30.505895614624023</v>
      </c>
      <c r="E58">
        <v>30.647869110107422</v>
      </c>
      <c r="F58">
        <f t="shared" si="7"/>
        <v>9.8129386901855469</v>
      </c>
      <c r="G58">
        <f t="shared" si="8"/>
        <v>-0.51621437072753906</v>
      </c>
      <c r="H58">
        <f t="shared" si="9"/>
        <v>1.4301974842835039</v>
      </c>
    </row>
    <row r="59" spans="1:8">
      <c r="A59" t="s">
        <v>130</v>
      </c>
      <c r="B59" t="s">
        <v>41</v>
      </c>
      <c r="C59" t="s">
        <v>145</v>
      </c>
      <c r="D59">
        <v>30.789844512939453</v>
      </c>
    </row>
    <row r="60" spans="1:8">
      <c r="A60" t="s">
        <v>131</v>
      </c>
      <c r="B60" t="s">
        <v>80</v>
      </c>
      <c r="C60" t="s">
        <v>145</v>
      </c>
      <c r="D60">
        <v>32.780628204345703</v>
      </c>
      <c r="E60">
        <v>32.76446533203125</v>
      </c>
      <c r="F60">
        <f>E60-E97</f>
        <v>12.289665222167969</v>
      </c>
      <c r="G60">
        <f t="shared" si="8"/>
        <v>1.9605121612548828</v>
      </c>
      <c r="H60">
        <f t="shared" si="9"/>
        <v>0.25693722695182442</v>
      </c>
    </row>
    <row r="61" spans="1:8">
      <c r="A61" t="s">
        <v>132</v>
      </c>
      <c r="B61" t="s">
        <v>80</v>
      </c>
      <c r="C61" t="s">
        <v>145</v>
      </c>
      <c r="D61">
        <v>32.748302459716797</v>
      </c>
    </row>
    <row r="62" spans="1:8">
      <c r="A62" t="s">
        <v>133</v>
      </c>
      <c r="B62" t="s">
        <v>83</v>
      </c>
      <c r="C62" t="s">
        <v>145</v>
      </c>
      <c r="D62">
        <v>32.688575744628906</v>
      </c>
      <c r="E62">
        <v>32.634361267089844</v>
      </c>
      <c r="F62">
        <f t="shared" ref="F62:F64" si="10">E62-E99</f>
        <v>11.659481048583984</v>
      </c>
      <c r="G62">
        <f t="shared" si="8"/>
        <v>1.3303279876708984</v>
      </c>
      <c r="H62">
        <f t="shared" si="9"/>
        <v>0.39767782204051816</v>
      </c>
    </row>
    <row r="63" spans="1:8">
      <c r="A63" t="s">
        <v>134</v>
      </c>
      <c r="B63" t="s">
        <v>83</v>
      </c>
      <c r="C63" t="s">
        <v>145</v>
      </c>
      <c r="D63">
        <v>32.580150604248047</v>
      </c>
    </row>
    <row r="64" spans="1:8">
      <c r="A64" t="s">
        <v>135</v>
      </c>
      <c r="B64" t="s">
        <v>86</v>
      </c>
      <c r="C64" t="s">
        <v>145</v>
      </c>
      <c r="D64">
        <v>33.819007873535156</v>
      </c>
      <c r="E64">
        <v>34.01220703125</v>
      </c>
      <c r="F64">
        <f t="shared" si="10"/>
        <v>12.943891525268555</v>
      </c>
      <c r="G64">
        <f>F64-$I$2</f>
        <v>2.6147384643554688</v>
      </c>
      <c r="H64">
        <f t="shared" si="9"/>
        <v>0.16326206729109047</v>
      </c>
    </row>
    <row r="65" spans="1:5">
      <c r="A65" t="s">
        <v>136</v>
      </c>
      <c r="B65" t="s">
        <v>86</v>
      </c>
      <c r="C65" t="s">
        <v>145</v>
      </c>
      <c r="D65">
        <v>34.205410003662109</v>
      </c>
    </row>
    <row r="67" spans="1:5">
      <c r="A67" t="s">
        <v>16</v>
      </c>
      <c r="B67" t="s">
        <v>17</v>
      </c>
      <c r="C67" t="s">
        <v>3</v>
      </c>
      <c r="D67">
        <v>20.307313919067383</v>
      </c>
      <c r="E67">
        <v>20.291801452636719</v>
      </c>
    </row>
    <row r="68" spans="1:5">
      <c r="A68" t="s">
        <v>18</v>
      </c>
      <c r="B68" t="s">
        <v>17</v>
      </c>
      <c r="C68" t="s">
        <v>3</v>
      </c>
      <c r="D68">
        <v>20.276288986206055</v>
      </c>
    </row>
    <row r="69" spans="1:5">
      <c r="A69" t="s">
        <v>19</v>
      </c>
      <c r="B69" t="s">
        <v>20</v>
      </c>
      <c r="C69" t="s">
        <v>3</v>
      </c>
      <c r="D69">
        <v>20.441085815429688</v>
      </c>
      <c r="E69">
        <v>20.431911468505859</v>
      </c>
    </row>
    <row r="70" spans="1:5">
      <c r="A70" t="s">
        <v>21</v>
      </c>
      <c r="B70" t="s">
        <v>20</v>
      </c>
      <c r="C70" t="s">
        <v>3</v>
      </c>
      <c r="D70">
        <v>20.422735214233398</v>
      </c>
    </row>
    <row r="71" spans="1:5">
      <c r="A71" t="s">
        <v>22</v>
      </c>
      <c r="B71" t="s">
        <v>23</v>
      </c>
      <c r="C71" t="s">
        <v>3</v>
      </c>
      <c r="D71">
        <v>20.539363861083984</v>
      </c>
      <c r="E71">
        <v>20.589193344116211</v>
      </c>
    </row>
    <row r="72" spans="1:5">
      <c r="A72" t="s">
        <v>24</v>
      </c>
      <c r="B72" t="s">
        <v>23</v>
      </c>
      <c r="C72" t="s">
        <v>3</v>
      </c>
      <c r="D72">
        <v>20.639022827148438</v>
      </c>
    </row>
    <row r="73" spans="1:5">
      <c r="A73" t="s">
        <v>25</v>
      </c>
      <c r="B73" t="s">
        <v>35</v>
      </c>
      <c r="C73" t="s">
        <v>3</v>
      </c>
      <c r="D73">
        <v>20.738128662109375</v>
      </c>
      <c r="E73">
        <v>20.774152755737305</v>
      </c>
    </row>
    <row r="74" spans="1:5">
      <c r="A74" t="s">
        <v>27</v>
      </c>
      <c r="B74" t="s">
        <v>35</v>
      </c>
      <c r="C74" t="s">
        <v>3</v>
      </c>
      <c r="D74">
        <v>20.810176849365234</v>
      </c>
    </row>
    <row r="75" spans="1:5">
      <c r="A75" t="s">
        <v>28</v>
      </c>
      <c r="B75" t="s">
        <v>38</v>
      </c>
      <c r="C75" t="s">
        <v>3</v>
      </c>
      <c r="D75">
        <v>20.521064758300781</v>
      </c>
      <c r="E75">
        <v>20.563209533691406</v>
      </c>
    </row>
    <row r="76" spans="1:5">
      <c r="A76" t="s">
        <v>30</v>
      </c>
      <c r="B76" t="s">
        <v>38</v>
      </c>
      <c r="C76" t="s">
        <v>3</v>
      </c>
      <c r="D76">
        <v>20.605352401733398</v>
      </c>
    </row>
    <row r="77" spans="1:5">
      <c r="A77" t="s">
        <v>31</v>
      </c>
      <c r="B77" t="s">
        <v>41</v>
      </c>
      <c r="C77" t="s">
        <v>3</v>
      </c>
      <c r="D77">
        <v>20.821235656738281</v>
      </c>
      <c r="E77">
        <v>20.834930419921875</v>
      </c>
    </row>
    <row r="78" spans="1:5">
      <c r="A78" t="s">
        <v>33</v>
      </c>
      <c r="B78" t="s">
        <v>41</v>
      </c>
      <c r="C78" t="s">
        <v>3</v>
      </c>
      <c r="D78">
        <v>20.848623275756836</v>
      </c>
    </row>
    <row r="79" spans="1:5">
      <c r="A79" t="s">
        <v>34</v>
      </c>
      <c r="B79" t="s">
        <v>53</v>
      </c>
      <c r="C79" t="s">
        <v>3</v>
      </c>
      <c r="D79">
        <v>20.394161224365234</v>
      </c>
      <c r="E79">
        <v>20.3870849609375</v>
      </c>
    </row>
    <row r="80" spans="1:5">
      <c r="A80" t="s">
        <v>36</v>
      </c>
      <c r="B80" t="s">
        <v>53</v>
      </c>
      <c r="C80" t="s">
        <v>3</v>
      </c>
      <c r="D80">
        <v>20.380006790161133</v>
      </c>
    </row>
    <row r="81" spans="1:5">
      <c r="A81" t="s">
        <v>37</v>
      </c>
      <c r="B81" t="s">
        <v>56</v>
      </c>
      <c r="C81" t="s">
        <v>3</v>
      </c>
      <c r="D81">
        <v>20.643617630004883</v>
      </c>
      <c r="E81">
        <v>20.634933471679688</v>
      </c>
    </row>
    <row r="82" spans="1:5">
      <c r="A82" t="s">
        <v>39</v>
      </c>
      <c r="B82" t="s">
        <v>56</v>
      </c>
      <c r="C82" t="s">
        <v>3</v>
      </c>
      <c r="D82">
        <v>20.626251220703125</v>
      </c>
    </row>
    <row r="83" spans="1:5">
      <c r="A83" t="s">
        <v>40</v>
      </c>
      <c r="B83" t="s">
        <v>59</v>
      </c>
      <c r="C83" t="s">
        <v>3</v>
      </c>
      <c r="D83">
        <v>20.326610565185547</v>
      </c>
      <c r="E83">
        <v>20.319540023803711</v>
      </c>
    </row>
    <row r="84" spans="1:5">
      <c r="A84" t="s">
        <v>42</v>
      </c>
      <c r="B84" t="s">
        <v>59</v>
      </c>
      <c r="C84" t="s">
        <v>3</v>
      </c>
      <c r="D84">
        <v>20.312469482421875</v>
      </c>
    </row>
    <row r="85" spans="1:5">
      <c r="A85" t="s">
        <v>43</v>
      </c>
      <c r="B85" t="s">
        <v>148</v>
      </c>
      <c r="C85" t="s">
        <v>3</v>
      </c>
      <c r="D85">
        <v>20.52863883972168</v>
      </c>
      <c r="E85">
        <v>20.568063735961914</v>
      </c>
    </row>
    <row r="86" spans="1:5">
      <c r="A86" t="s">
        <v>45</v>
      </c>
      <c r="B86" t="s">
        <v>148</v>
      </c>
      <c r="C86" t="s">
        <v>3</v>
      </c>
      <c r="D86">
        <v>20.607488632202148</v>
      </c>
    </row>
    <row r="87" spans="1:5">
      <c r="A87" t="s">
        <v>46</v>
      </c>
      <c r="B87" t="s">
        <v>149</v>
      </c>
      <c r="C87" t="s">
        <v>3</v>
      </c>
      <c r="D87">
        <v>20.708646774291992</v>
      </c>
      <c r="E87">
        <v>20.792976379394531</v>
      </c>
    </row>
    <row r="88" spans="1:5">
      <c r="A88" t="s">
        <v>48</v>
      </c>
      <c r="B88" t="s">
        <v>149</v>
      </c>
      <c r="C88" t="s">
        <v>3</v>
      </c>
      <c r="D88">
        <v>20.87730598449707</v>
      </c>
    </row>
    <row r="89" spans="1:5">
      <c r="A89" t="s">
        <v>49</v>
      </c>
      <c r="B89" t="s">
        <v>150</v>
      </c>
      <c r="C89" t="s">
        <v>3</v>
      </c>
      <c r="D89">
        <v>20.89470100402832</v>
      </c>
      <c r="E89">
        <v>20.872598648071289</v>
      </c>
    </row>
    <row r="90" spans="1:5">
      <c r="A90" t="s">
        <v>51</v>
      </c>
      <c r="B90" t="s">
        <v>150</v>
      </c>
      <c r="C90" t="s">
        <v>3</v>
      </c>
      <c r="D90">
        <v>20.850496292114258</v>
      </c>
    </row>
    <row r="91" spans="1:5">
      <c r="A91" t="s">
        <v>52</v>
      </c>
      <c r="B91" t="s">
        <v>71</v>
      </c>
      <c r="C91" t="s">
        <v>3</v>
      </c>
      <c r="D91">
        <v>20.856151580810547</v>
      </c>
      <c r="E91">
        <v>20.872596740722656</v>
      </c>
    </row>
    <row r="92" spans="1:5">
      <c r="A92" t="s">
        <v>54</v>
      </c>
      <c r="B92" t="s">
        <v>71</v>
      </c>
      <c r="C92" t="s">
        <v>3</v>
      </c>
      <c r="D92">
        <v>20.889043807983398</v>
      </c>
    </row>
    <row r="93" spans="1:5">
      <c r="A93" t="s">
        <v>55</v>
      </c>
      <c r="B93" t="s">
        <v>74</v>
      </c>
      <c r="C93" t="s">
        <v>3</v>
      </c>
      <c r="D93">
        <v>20.785543441772461</v>
      </c>
      <c r="E93">
        <v>20.711353302001953</v>
      </c>
    </row>
    <row r="94" spans="1:5">
      <c r="A94" t="s">
        <v>57</v>
      </c>
      <c r="B94" t="s">
        <v>74</v>
      </c>
      <c r="C94" t="s">
        <v>3</v>
      </c>
      <c r="D94">
        <v>20.637163162231445</v>
      </c>
    </row>
    <row r="95" spans="1:5">
      <c r="A95" t="s">
        <v>58</v>
      </c>
      <c r="B95" t="s">
        <v>77</v>
      </c>
      <c r="C95" t="s">
        <v>3</v>
      </c>
      <c r="D95">
        <v>20.63502311706543</v>
      </c>
      <c r="E95">
        <v>20.639415740966797</v>
      </c>
    </row>
    <row r="96" spans="1:5">
      <c r="A96" t="s">
        <v>60</v>
      </c>
      <c r="B96" t="s">
        <v>77</v>
      </c>
      <c r="C96" t="s">
        <v>3</v>
      </c>
      <c r="D96">
        <v>20.643806457519531</v>
      </c>
    </row>
    <row r="97" spans="1:5">
      <c r="A97" t="s">
        <v>61</v>
      </c>
      <c r="B97" t="s">
        <v>80</v>
      </c>
      <c r="C97" t="s">
        <v>3</v>
      </c>
      <c r="D97">
        <v>20.426311492919922</v>
      </c>
      <c r="E97">
        <v>20.474800109863281</v>
      </c>
    </row>
    <row r="98" spans="1:5">
      <c r="A98" t="s">
        <v>63</v>
      </c>
      <c r="B98" t="s">
        <v>80</v>
      </c>
      <c r="C98" t="s">
        <v>3</v>
      </c>
      <c r="D98">
        <v>20.523290634155273</v>
      </c>
    </row>
    <row r="99" spans="1:5">
      <c r="A99" t="s">
        <v>64</v>
      </c>
      <c r="B99" t="s">
        <v>83</v>
      </c>
      <c r="C99" t="s">
        <v>3</v>
      </c>
      <c r="D99">
        <v>20.950078964233398</v>
      </c>
      <c r="E99">
        <v>20.974880218505859</v>
      </c>
    </row>
    <row r="100" spans="1:5">
      <c r="A100" t="s">
        <v>66</v>
      </c>
      <c r="B100" t="s">
        <v>83</v>
      </c>
      <c r="C100" t="s">
        <v>3</v>
      </c>
      <c r="D100">
        <v>20.999679565429688</v>
      </c>
    </row>
    <row r="101" spans="1:5">
      <c r="A101" t="s">
        <v>67</v>
      </c>
      <c r="B101" t="s">
        <v>86</v>
      </c>
      <c r="C101" t="s">
        <v>3</v>
      </c>
      <c r="D101">
        <v>21.222894668579102</v>
      </c>
      <c r="E101">
        <v>21.068315505981445</v>
      </c>
    </row>
    <row r="102" spans="1:5">
      <c r="A102" t="s">
        <v>69</v>
      </c>
      <c r="B102" t="s">
        <v>86</v>
      </c>
      <c r="C102" t="s">
        <v>3</v>
      </c>
      <c r="D102">
        <v>20.913736343383789</v>
      </c>
    </row>
  </sheetData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8"/>
  <sheetViews>
    <sheetView workbookViewId="0">
      <pane ySplit="5" topLeftCell="A6" activePane="bottomLeft" state="frozen"/>
      <selection pane="bottomLeft" activeCell="I26" sqref="I26"/>
    </sheetView>
  </sheetViews>
  <sheetFormatPr baseColWidth="10" defaultRowHeight="15" x14ac:dyDescent="0"/>
  <cols>
    <col min="2" max="2" width="12.83203125" bestFit="1" customWidth="1"/>
    <col min="3" max="3" width="12" bestFit="1" customWidth="1"/>
    <col min="7" max="7" width="12.83203125" bestFit="1" customWidth="1"/>
  </cols>
  <sheetData>
    <row r="1" spans="1:23">
      <c r="A1" s="1" t="s">
        <v>147</v>
      </c>
      <c r="F1" t="s">
        <v>157</v>
      </c>
      <c r="G1" s="2" t="s">
        <v>15</v>
      </c>
    </row>
    <row r="2" spans="1:23">
      <c r="A2" t="s">
        <v>153</v>
      </c>
      <c r="B2" s="2" t="str">
        <f>B8</f>
        <v>water 2</v>
      </c>
      <c r="C2">
        <f>F8</f>
        <v>6.4897251129150391</v>
      </c>
      <c r="D2" t="s">
        <v>154</v>
      </c>
      <c r="E2" t="str">
        <f>B32</f>
        <v>water 2</v>
      </c>
      <c r="F2">
        <f>F32</f>
        <v>5.1798648834228516</v>
      </c>
      <c r="G2" t="s">
        <v>155</v>
      </c>
      <c r="H2" t="str">
        <f>B52</f>
        <v>water 3</v>
      </c>
      <c r="I2">
        <f>F52</f>
        <v>9.50604248046875</v>
      </c>
    </row>
    <row r="3" spans="1:23">
      <c r="A3" t="s">
        <v>2</v>
      </c>
      <c r="B3" s="2" t="s">
        <v>3</v>
      </c>
    </row>
    <row r="4" spans="1:23">
      <c r="J4" s="1" t="s">
        <v>142</v>
      </c>
      <c r="O4" s="1" t="s">
        <v>144</v>
      </c>
      <c r="T4" s="1" t="s">
        <v>145</v>
      </c>
    </row>
    <row r="5" spans="1:23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3" t="s">
        <v>11</v>
      </c>
      <c r="I5" s="3"/>
      <c r="J5" s="3" t="s">
        <v>12</v>
      </c>
      <c r="K5" s="3" t="s">
        <v>146</v>
      </c>
      <c r="L5" s="1" t="s">
        <v>13</v>
      </c>
      <c r="M5" s="1" t="s">
        <v>137</v>
      </c>
      <c r="O5" s="3" t="s">
        <v>12</v>
      </c>
      <c r="P5" s="3" t="s">
        <v>146</v>
      </c>
      <c r="Q5" s="1" t="s">
        <v>13</v>
      </c>
      <c r="R5" s="1" t="s">
        <v>137</v>
      </c>
      <c r="T5" s="3" t="s">
        <v>12</v>
      </c>
      <c r="U5" s="3" t="s">
        <v>146</v>
      </c>
      <c r="V5" s="1" t="s">
        <v>13</v>
      </c>
      <c r="W5" s="1" t="s">
        <v>137</v>
      </c>
    </row>
    <row r="6" spans="1:23">
      <c r="A6" t="s">
        <v>70</v>
      </c>
      <c r="B6" t="s">
        <v>17</v>
      </c>
      <c r="C6" t="s">
        <v>142</v>
      </c>
      <c r="D6">
        <v>26.96088981628418</v>
      </c>
      <c r="E6">
        <v>27.014690399169922</v>
      </c>
      <c r="F6">
        <f>E6-E65</f>
        <v>6.8612861633300781</v>
      </c>
      <c r="G6">
        <f>F6-$C$2</f>
        <v>0.37156105041503906</v>
      </c>
      <c r="H6">
        <f>2^-G6</f>
        <v>0.77294568775390604</v>
      </c>
      <c r="J6">
        <v>2</v>
      </c>
      <c r="K6">
        <v>1</v>
      </c>
      <c r="L6" t="s">
        <v>138</v>
      </c>
      <c r="M6">
        <f>H6</f>
        <v>0.77294568775390604</v>
      </c>
      <c r="O6">
        <v>2</v>
      </c>
      <c r="P6">
        <v>1</v>
      </c>
      <c r="Q6" t="s">
        <v>138</v>
      </c>
      <c r="R6">
        <f>H30</f>
        <v>1.0875633744248023</v>
      </c>
      <c r="T6">
        <v>2</v>
      </c>
      <c r="U6">
        <v>1</v>
      </c>
      <c r="V6" t="s">
        <v>138</v>
      </c>
      <c r="W6">
        <f>H48</f>
        <v>0.82618070157177304</v>
      </c>
    </row>
    <row r="7" spans="1:23">
      <c r="A7" t="s">
        <v>72</v>
      </c>
      <c r="B7" t="s">
        <v>17</v>
      </c>
      <c r="C7" t="s">
        <v>142</v>
      </c>
      <c r="D7">
        <v>27.068490982055664</v>
      </c>
      <c r="J7">
        <v>2</v>
      </c>
      <c r="K7">
        <v>2</v>
      </c>
      <c r="L7" t="s">
        <v>138</v>
      </c>
      <c r="M7">
        <f>H8</f>
        <v>1</v>
      </c>
      <c r="O7">
        <v>2</v>
      </c>
      <c r="P7">
        <v>2</v>
      </c>
      <c r="Q7" t="s">
        <v>138</v>
      </c>
      <c r="R7">
        <f>H32</f>
        <v>1</v>
      </c>
      <c r="T7">
        <v>2</v>
      </c>
      <c r="U7">
        <v>2</v>
      </c>
      <c r="V7" t="s">
        <v>138</v>
      </c>
      <c r="W7">
        <f>H50</f>
        <v>0.55404062072323568</v>
      </c>
    </row>
    <row r="8" spans="1:23">
      <c r="A8" t="s">
        <v>73</v>
      </c>
      <c r="B8" t="s">
        <v>20</v>
      </c>
      <c r="C8" t="s">
        <v>142</v>
      </c>
      <c r="D8">
        <v>26.67765998840332</v>
      </c>
      <c r="E8">
        <v>26.641302108764648</v>
      </c>
      <c r="F8">
        <f t="shared" ref="F8:F26" si="0">E8-E67</f>
        <v>6.4897251129150391</v>
      </c>
      <c r="G8">
        <f t="shared" ref="G8:G28" si="1">F8-$C$2</f>
        <v>0</v>
      </c>
      <c r="H8">
        <f t="shared" ref="H8:H28" si="2">2^-G8</f>
        <v>1</v>
      </c>
      <c r="J8">
        <v>2</v>
      </c>
      <c r="K8">
        <v>3</v>
      </c>
      <c r="L8" t="s">
        <v>138</v>
      </c>
      <c r="M8">
        <f>H10</f>
        <v>4.5504656225482076</v>
      </c>
      <c r="O8">
        <v>2</v>
      </c>
      <c r="P8">
        <v>3</v>
      </c>
      <c r="Q8" t="s">
        <v>138</v>
      </c>
      <c r="R8">
        <f>H34</f>
        <v>1.4410959214287651</v>
      </c>
      <c r="T8">
        <v>2</v>
      </c>
      <c r="U8">
        <v>3</v>
      </c>
      <c r="V8" t="s">
        <v>138</v>
      </c>
      <c r="W8">
        <f>H52</f>
        <v>1</v>
      </c>
    </row>
    <row r="9" spans="1:23">
      <c r="A9" t="s">
        <v>75</v>
      </c>
      <c r="B9" t="s">
        <v>20</v>
      </c>
      <c r="C9" t="s">
        <v>142</v>
      </c>
      <c r="D9">
        <v>26.604944229125977</v>
      </c>
      <c r="J9">
        <v>2</v>
      </c>
      <c r="K9">
        <v>1</v>
      </c>
      <c r="L9" t="s">
        <v>140</v>
      </c>
      <c r="M9">
        <f>H12</f>
        <v>6.088652477955117</v>
      </c>
      <c r="O9">
        <v>2</v>
      </c>
      <c r="P9">
        <v>1</v>
      </c>
      <c r="Q9" t="s">
        <v>140</v>
      </c>
      <c r="R9">
        <f>H36</f>
        <v>1.7053537428734999</v>
      </c>
      <c r="T9">
        <v>2</v>
      </c>
      <c r="U9">
        <v>1</v>
      </c>
      <c r="V9" t="s">
        <v>140</v>
      </c>
      <c r="W9">
        <f>H54</f>
        <v>0.96699097196101425</v>
      </c>
    </row>
    <row r="10" spans="1:23">
      <c r="A10" t="s">
        <v>76</v>
      </c>
      <c r="B10" t="s">
        <v>23</v>
      </c>
      <c r="C10" t="s">
        <v>142</v>
      </c>
      <c r="D10">
        <v>24.769680023193359</v>
      </c>
      <c r="E10">
        <v>24.754680633544922</v>
      </c>
      <c r="F10">
        <f>E10-E69</f>
        <v>4.3037109375</v>
      </c>
      <c r="G10">
        <f t="shared" si="1"/>
        <v>-2.1860141754150391</v>
      </c>
      <c r="H10">
        <f t="shared" si="2"/>
        <v>4.5504656225482076</v>
      </c>
      <c r="J10">
        <v>2</v>
      </c>
      <c r="K10">
        <v>2</v>
      </c>
      <c r="L10" t="s">
        <v>140</v>
      </c>
      <c r="M10">
        <f>H14</f>
        <v>1.8671315706453306</v>
      </c>
      <c r="O10">
        <v>2</v>
      </c>
      <c r="P10">
        <v>2</v>
      </c>
      <c r="Q10" t="s">
        <v>140</v>
      </c>
      <c r="R10">
        <f>H38</f>
        <v>1.5758620865350084</v>
      </c>
      <c r="T10">
        <v>2</v>
      </c>
      <c r="U10">
        <v>2</v>
      </c>
      <c r="V10" t="s">
        <v>140</v>
      </c>
      <c r="W10">
        <f>H56</f>
        <v>1.9051983143460307</v>
      </c>
    </row>
    <row r="11" spans="1:23">
      <c r="A11" t="s">
        <v>78</v>
      </c>
      <c r="B11" t="s">
        <v>23</v>
      </c>
      <c r="C11" t="s">
        <v>142</v>
      </c>
      <c r="D11">
        <v>24.739679336547852</v>
      </c>
      <c r="J11">
        <v>2</v>
      </c>
      <c r="K11">
        <v>3</v>
      </c>
      <c r="L11" t="s">
        <v>140</v>
      </c>
      <c r="M11">
        <f>H16</f>
        <v>1.4258589600837526</v>
      </c>
      <c r="O11">
        <v>2</v>
      </c>
      <c r="P11">
        <v>3</v>
      </c>
      <c r="Q11" t="s">
        <v>140</v>
      </c>
      <c r="R11">
        <f>H40</f>
        <v>1.0740035287985286</v>
      </c>
      <c r="T11">
        <v>2</v>
      </c>
      <c r="U11">
        <v>3</v>
      </c>
      <c r="V11" t="s">
        <v>140</v>
      </c>
      <c r="W11">
        <f>H58</f>
        <v>0.96879140117363349</v>
      </c>
    </row>
    <row r="12" spans="1:23">
      <c r="A12" t="s">
        <v>79</v>
      </c>
      <c r="B12" t="s">
        <v>35</v>
      </c>
      <c r="C12" t="s">
        <v>142</v>
      </c>
      <c r="D12">
        <v>24.289579391479492</v>
      </c>
      <c r="E12">
        <v>24.337478637695312</v>
      </c>
      <c r="F12">
        <f t="shared" si="0"/>
        <v>3.8836021423339844</v>
      </c>
      <c r="G12">
        <f t="shared" si="1"/>
        <v>-2.6061229705810547</v>
      </c>
      <c r="H12">
        <f t="shared" si="2"/>
        <v>6.088652477955117</v>
      </c>
      <c r="J12">
        <v>2</v>
      </c>
      <c r="K12">
        <v>1</v>
      </c>
      <c r="L12" t="s">
        <v>142</v>
      </c>
      <c r="M12">
        <f>H18</f>
        <v>1.4723560499120034E-2</v>
      </c>
      <c r="O12">
        <v>2</v>
      </c>
      <c r="P12">
        <v>1</v>
      </c>
      <c r="Q12" t="s">
        <v>144</v>
      </c>
      <c r="R12">
        <f>H42</f>
        <v>0.10139102527630321</v>
      </c>
      <c r="T12">
        <v>2</v>
      </c>
      <c r="U12">
        <v>2</v>
      </c>
      <c r="V12" t="s">
        <v>145</v>
      </c>
      <c r="W12">
        <f>H60</f>
        <v>0.12864401306945134</v>
      </c>
    </row>
    <row r="13" spans="1:23">
      <c r="A13" t="s">
        <v>81</v>
      </c>
      <c r="B13" t="s">
        <v>35</v>
      </c>
      <c r="C13" t="s">
        <v>142</v>
      </c>
      <c r="D13">
        <v>24.385377883911133</v>
      </c>
      <c r="J13">
        <v>2</v>
      </c>
      <c r="K13">
        <v>2</v>
      </c>
      <c r="L13" t="s">
        <v>142</v>
      </c>
      <c r="M13">
        <f>H20</f>
        <v>1.129054968893446E-2</v>
      </c>
      <c r="O13">
        <v>2</v>
      </c>
      <c r="P13">
        <v>2</v>
      </c>
      <c r="Q13" t="s">
        <v>144</v>
      </c>
      <c r="R13">
        <f>H44</f>
        <v>2.7375128594419793E-2</v>
      </c>
      <c r="T13">
        <v>2</v>
      </c>
      <c r="U13">
        <v>3</v>
      </c>
      <c r="V13" t="s">
        <v>145</v>
      </c>
      <c r="W13">
        <f>H62</f>
        <v>9.6949230686379506E-2</v>
      </c>
    </row>
    <row r="14" spans="1:23">
      <c r="A14" t="s">
        <v>82</v>
      </c>
      <c r="B14" t="s">
        <v>38</v>
      </c>
      <c r="C14" t="s">
        <v>142</v>
      </c>
      <c r="D14">
        <v>25.903581619262695</v>
      </c>
      <c r="E14">
        <v>25.912334442138672</v>
      </c>
      <c r="F14">
        <f t="shared" si="0"/>
        <v>5.5889015197753906</v>
      </c>
      <c r="G14">
        <f t="shared" si="1"/>
        <v>-0.90082359313964844</v>
      </c>
      <c r="H14">
        <f t="shared" si="2"/>
        <v>1.8671315706453306</v>
      </c>
      <c r="J14">
        <v>2</v>
      </c>
      <c r="K14">
        <v>3</v>
      </c>
      <c r="L14" t="s">
        <v>142</v>
      </c>
      <c r="M14">
        <f>H22</f>
        <v>3.2593241026670383E-2</v>
      </c>
      <c r="O14">
        <v>2</v>
      </c>
      <c r="P14">
        <v>3</v>
      </c>
      <c r="Q14" t="s">
        <v>144</v>
      </c>
      <c r="R14">
        <f>H46</f>
        <v>3.0927560468760003E-2</v>
      </c>
    </row>
    <row r="15" spans="1:23">
      <c r="A15" t="s">
        <v>84</v>
      </c>
      <c r="B15" t="s">
        <v>38</v>
      </c>
      <c r="C15" t="s">
        <v>142</v>
      </c>
      <c r="D15">
        <v>25.921085357666016</v>
      </c>
      <c r="J15">
        <v>2</v>
      </c>
      <c r="K15">
        <v>1</v>
      </c>
      <c r="L15" t="s">
        <v>156</v>
      </c>
      <c r="M15">
        <f>H24</f>
        <v>1.5647015621909868E-2</v>
      </c>
    </row>
    <row r="16" spans="1:23">
      <c r="A16" t="s">
        <v>85</v>
      </c>
      <c r="B16" t="s">
        <v>41</v>
      </c>
      <c r="C16" t="s">
        <v>142</v>
      </c>
      <c r="D16">
        <v>26.244075775146484</v>
      </c>
      <c r="E16">
        <v>26.288379669189453</v>
      </c>
      <c r="F16">
        <f t="shared" si="0"/>
        <v>5.9778938293457031</v>
      </c>
      <c r="G16">
        <f t="shared" si="1"/>
        <v>-0.51183128356933594</v>
      </c>
      <c r="H16">
        <f t="shared" si="2"/>
        <v>1.4258589600837526</v>
      </c>
      <c r="J16">
        <v>2</v>
      </c>
      <c r="K16">
        <v>2</v>
      </c>
      <c r="L16" t="s">
        <v>156</v>
      </c>
      <c r="M16">
        <f>H26</f>
        <v>1.85421707813983E-2</v>
      </c>
    </row>
    <row r="17" spans="1:13">
      <c r="A17" t="s">
        <v>87</v>
      </c>
      <c r="B17" t="s">
        <v>41</v>
      </c>
      <c r="C17" t="s">
        <v>142</v>
      </c>
      <c r="D17">
        <v>26.332685470581055</v>
      </c>
      <c r="J17">
        <v>2</v>
      </c>
      <c r="K17">
        <v>3</v>
      </c>
      <c r="L17" t="s">
        <v>156</v>
      </c>
      <c r="M17">
        <f>H28</f>
        <v>9.5245317049877307E-3</v>
      </c>
    </row>
    <row r="18" spans="1:13">
      <c r="A18" t="s">
        <v>88</v>
      </c>
      <c r="B18" t="s">
        <v>53</v>
      </c>
      <c r="C18" t="s">
        <v>142</v>
      </c>
      <c r="D18">
        <v>33.101673126220703</v>
      </c>
      <c r="E18">
        <v>33.112869262695312</v>
      </c>
      <c r="F18">
        <f t="shared" si="0"/>
        <v>12.575454711914062</v>
      </c>
      <c r="G18">
        <f t="shared" si="1"/>
        <v>6.0857295989990234</v>
      </c>
      <c r="H18">
        <f t="shared" si="2"/>
        <v>1.4723560499120034E-2</v>
      </c>
    </row>
    <row r="19" spans="1:13">
      <c r="A19" t="s">
        <v>90</v>
      </c>
      <c r="B19" t="s">
        <v>53</v>
      </c>
      <c r="C19" t="s">
        <v>142</v>
      </c>
      <c r="D19">
        <v>33.124061584472656</v>
      </c>
    </row>
    <row r="20" spans="1:13">
      <c r="A20" t="s">
        <v>91</v>
      </c>
      <c r="B20" t="s">
        <v>56</v>
      </c>
      <c r="C20" t="s">
        <v>142</v>
      </c>
      <c r="D20">
        <v>33.711505889892578</v>
      </c>
      <c r="E20">
        <v>33.503250122070312</v>
      </c>
      <c r="F20">
        <f t="shared" si="0"/>
        <v>12.958465576171875</v>
      </c>
      <c r="G20">
        <f t="shared" si="1"/>
        <v>6.4687404632568359</v>
      </c>
      <c r="H20">
        <f t="shared" si="2"/>
        <v>1.129054968893446E-2</v>
      </c>
    </row>
    <row r="21" spans="1:13">
      <c r="A21" t="s">
        <v>92</v>
      </c>
      <c r="B21" t="s">
        <v>56</v>
      </c>
      <c r="C21" t="s">
        <v>142</v>
      </c>
      <c r="D21">
        <v>33.294990539550781</v>
      </c>
    </row>
    <row r="22" spans="1:13">
      <c r="A22" t="s">
        <v>93</v>
      </c>
      <c r="B22" t="s">
        <v>59</v>
      </c>
      <c r="C22" t="s">
        <v>142</v>
      </c>
      <c r="D22">
        <v>31.568954467773438</v>
      </c>
      <c r="E22">
        <v>31.472332000732422</v>
      </c>
      <c r="F22">
        <f t="shared" si="0"/>
        <v>11.429008483886719</v>
      </c>
      <c r="G22">
        <f t="shared" si="1"/>
        <v>4.9392833709716797</v>
      </c>
      <c r="H22">
        <f t="shared" si="2"/>
        <v>3.2593241026670383E-2</v>
      </c>
    </row>
    <row r="23" spans="1:13">
      <c r="A23" t="s">
        <v>94</v>
      </c>
      <c r="B23" t="s">
        <v>59</v>
      </c>
      <c r="C23" t="s">
        <v>142</v>
      </c>
      <c r="D23">
        <v>31.375711441040039</v>
      </c>
    </row>
    <row r="24" spans="1:13">
      <c r="A24" t="s">
        <v>95</v>
      </c>
      <c r="B24" t="s">
        <v>148</v>
      </c>
      <c r="C24" t="s">
        <v>142</v>
      </c>
      <c r="D24">
        <v>33.277168273925781</v>
      </c>
      <c r="E24">
        <v>32.908035278320312</v>
      </c>
      <c r="F24">
        <f t="shared" si="0"/>
        <v>12.487693786621094</v>
      </c>
      <c r="G24">
        <f t="shared" si="1"/>
        <v>5.9979686737060547</v>
      </c>
      <c r="H24">
        <f t="shared" si="2"/>
        <v>1.5647015621909868E-2</v>
      </c>
    </row>
    <row r="25" spans="1:13">
      <c r="A25" t="s">
        <v>96</v>
      </c>
      <c r="B25" t="s">
        <v>148</v>
      </c>
      <c r="C25" t="s">
        <v>142</v>
      </c>
      <c r="D25">
        <v>32.538902282714844</v>
      </c>
    </row>
    <row r="26" spans="1:13">
      <c r="A26" t="s">
        <v>97</v>
      </c>
      <c r="B26" t="s">
        <v>149</v>
      </c>
      <c r="C26" t="s">
        <v>142</v>
      </c>
      <c r="D26">
        <v>32.499591827392578</v>
      </c>
      <c r="E26">
        <v>32.591087341308594</v>
      </c>
      <c r="F26">
        <f t="shared" si="0"/>
        <v>12.242771148681641</v>
      </c>
      <c r="G26">
        <f t="shared" si="1"/>
        <v>5.7530460357666016</v>
      </c>
      <c r="H26">
        <f t="shared" si="2"/>
        <v>1.85421707813983E-2</v>
      </c>
    </row>
    <row r="27" spans="1:13">
      <c r="A27" t="s">
        <v>98</v>
      </c>
      <c r="B27" t="s">
        <v>149</v>
      </c>
      <c r="C27" t="s">
        <v>142</v>
      </c>
      <c r="D27">
        <v>32.682586669921875</v>
      </c>
    </row>
    <row r="28" spans="1:13">
      <c r="A28" t="s">
        <v>99</v>
      </c>
      <c r="B28" t="s">
        <v>150</v>
      </c>
      <c r="C28" t="s">
        <v>142</v>
      </c>
      <c r="D28">
        <v>33.942348480224609</v>
      </c>
      <c r="E28">
        <v>33.988021850585938</v>
      </c>
      <c r="F28">
        <f>E28-E87</f>
        <v>13.203861236572266</v>
      </c>
      <c r="G28">
        <f t="shared" si="1"/>
        <v>6.7141361236572266</v>
      </c>
      <c r="H28">
        <f t="shared" si="2"/>
        <v>9.5245317049877307E-3</v>
      </c>
    </row>
    <row r="29" spans="1:13">
      <c r="A29" t="s">
        <v>100</v>
      </c>
      <c r="B29" t="s">
        <v>150</v>
      </c>
      <c r="C29" t="s">
        <v>142</v>
      </c>
      <c r="D29">
        <v>34.033699035644531</v>
      </c>
    </row>
    <row r="30" spans="1:13">
      <c r="A30" t="s">
        <v>101</v>
      </c>
      <c r="B30" t="s">
        <v>17</v>
      </c>
      <c r="C30" t="s">
        <v>151</v>
      </c>
      <c r="D30">
        <v>25.005405426025391</v>
      </c>
      <c r="E30">
        <v>25.212169647216797</v>
      </c>
      <c r="F30">
        <f>E30-E65</f>
        <v>5.0587654113769531</v>
      </c>
      <c r="G30">
        <f>F30-$F$2</f>
        <v>-0.12109947204589844</v>
      </c>
      <c r="H30">
        <f>2^-G30</f>
        <v>1.0875633744248023</v>
      </c>
    </row>
    <row r="31" spans="1:13">
      <c r="A31" t="s">
        <v>102</v>
      </c>
      <c r="B31" t="s">
        <v>17</v>
      </c>
      <c r="C31" t="s">
        <v>151</v>
      </c>
      <c r="D31">
        <v>25.418935775756836</v>
      </c>
    </row>
    <row r="32" spans="1:13">
      <c r="A32" t="s">
        <v>103</v>
      </c>
      <c r="B32" t="s">
        <v>20</v>
      </c>
      <c r="C32" t="s">
        <v>151</v>
      </c>
      <c r="D32">
        <v>25.33161735534668</v>
      </c>
      <c r="E32">
        <v>25.331441879272461</v>
      </c>
      <c r="F32">
        <f t="shared" ref="F32:F38" si="3">E32-E67</f>
        <v>5.1798648834228516</v>
      </c>
      <c r="G32">
        <f t="shared" ref="G32:G46" si="4">F32-$F$2</f>
        <v>0</v>
      </c>
      <c r="H32">
        <f t="shared" ref="H32:H46" si="5">2^-G32</f>
        <v>1</v>
      </c>
    </row>
    <row r="33" spans="1:8">
      <c r="A33" t="s">
        <v>104</v>
      </c>
      <c r="B33" t="s">
        <v>20</v>
      </c>
      <c r="C33" t="s">
        <v>151</v>
      </c>
      <c r="D33">
        <v>25.331266403198242</v>
      </c>
    </row>
    <row r="34" spans="1:8">
      <c r="A34" t="s">
        <v>105</v>
      </c>
      <c r="B34" t="s">
        <v>23</v>
      </c>
      <c r="C34" t="s">
        <v>151</v>
      </c>
      <c r="D34">
        <v>25.163930892944336</v>
      </c>
      <c r="E34">
        <v>25.103668212890625</v>
      </c>
      <c r="F34">
        <f t="shared" si="3"/>
        <v>4.6526985168457031</v>
      </c>
      <c r="G34">
        <f t="shared" si="4"/>
        <v>-0.52716636657714844</v>
      </c>
      <c r="H34">
        <f t="shared" si="5"/>
        <v>1.4410959214287651</v>
      </c>
    </row>
    <row r="35" spans="1:8">
      <c r="A35" t="s">
        <v>106</v>
      </c>
      <c r="B35" t="s">
        <v>23</v>
      </c>
      <c r="C35" t="s">
        <v>151</v>
      </c>
      <c r="D35">
        <v>25.043407440185547</v>
      </c>
    </row>
    <row r="36" spans="1:8">
      <c r="A36" t="s">
        <v>107</v>
      </c>
      <c r="B36" t="s">
        <v>35</v>
      </c>
      <c r="C36" t="s">
        <v>151</v>
      </c>
      <c r="D36">
        <v>24.816564559936523</v>
      </c>
      <c r="E36">
        <v>24.863670349121094</v>
      </c>
      <c r="F36">
        <f t="shared" si="3"/>
        <v>4.4097938537597656</v>
      </c>
      <c r="G36">
        <f t="shared" si="4"/>
        <v>-0.77007102966308594</v>
      </c>
      <c r="H36">
        <f t="shared" si="5"/>
        <v>1.7053537428734999</v>
      </c>
    </row>
    <row r="37" spans="1:8">
      <c r="A37" t="s">
        <v>108</v>
      </c>
      <c r="B37" t="s">
        <v>35</v>
      </c>
      <c r="C37" t="s">
        <v>151</v>
      </c>
      <c r="D37">
        <v>24.910774230957031</v>
      </c>
    </row>
    <row r="38" spans="1:8">
      <c r="A38" t="s">
        <v>109</v>
      </c>
      <c r="B38" t="s">
        <v>38</v>
      </c>
      <c r="C38" t="s">
        <v>151</v>
      </c>
      <c r="D38">
        <v>24.801448822021484</v>
      </c>
      <c r="E38">
        <v>24.847156524658203</v>
      </c>
      <c r="F38">
        <f t="shared" si="3"/>
        <v>4.5237236022949219</v>
      </c>
      <c r="G38">
        <f t="shared" si="4"/>
        <v>-0.65614128112792969</v>
      </c>
      <c r="H38">
        <f t="shared" si="5"/>
        <v>1.5758620865350084</v>
      </c>
    </row>
    <row r="39" spans="1:8">
      <c r="A39" t="s">
        <v>110</v>
      </c>
      <c r="B39" t="s">
        <v>38</v>
      </c>
      <c r="C39" t="s">
        <v>151</v>
      </c>
      <c r="D39">
        <v>24.892862319946289</v>
      </c>
    </row>
    <row r="40" spans="1:8">
      <c r="A40" t="s">
        <v>111</v>
      </c>
      <c r="B40" t="s">
        <v>41</v>
      </c>
      <c r="C40" t="s">
        <v>151</v>
      </c>
      <c r="D40">
        <v>25.508632659912109</v>
      </c>
      <c r="E40">
        <v>25.387351989746094</v>
      </c>
      <c r="F40">
        <f>E40-E75</f>
        <v>5.0768661499023438</v>
      </c>
      <c r="G40">
        <f t="shared" si="4"/>
        <v>-0.10299873352050781</v>
      </c>
      <c r="H40">
        <f t="shared" si="5"/>
        <v>1.0740035287985286</v>
      </c>
    </row>
    <row r="41" spans="1:8">
      <c r="A41" t="s">
        <v>112</v>
      </c>
      <c r="B41" t="s">
        <v>41</v>
      </c>
      <c r="C41" t="s">
        <v>151</v>
      </c>
      <c r="D41">
        <v>25.266073226928711</v>
      </c>
    </row>
    <row r="42" spans="1:8">
      <c r="A42" t="s">
        <v>113</v>
      </c>
      <c r="B42" t="s">
        <v>71</v>
      </c>
      <c r="C42" t="s">
        <v>151</v>
      </c>
      <c r="D42">
        <v>28.922700881958008</v>
      </c>
      <c r="E42">
        <v>28.904426574707031</v>
      </c>
      <c r="F42">
        <f>E42-E89</f>
        <v>8.4818630218505859</v>
      </c>
      <c r="G42">
        <f t="shared" si="4"/>
        <v>3.3019981384277344</v>
      </c>
      <c r="H42">
        <f t="shared" si="5"/>
        <v>0.10139102527630321</v>
      </c>
    </row>
    <row r="43" spans="1:8">
      <c r="A43" t="s">
        <v>114</v>
      </c>
      <c r="B43" t="s">
        <v>71</v>
      </c>
      <c r="C43" t="s">
        <v>151</v>
      </c>
      <c r="D43">
        <v>28.886150360107422</v>
      </c>
    </row>
    <row r="44" spans="1:8">
      <c r="A44" t="s">
        <v>115</v>
      </c>
      <c r="B44" t="s">
        <v>74</v>
      </c>
      <c r="C44" t="s">
        <v>151</v>
      </c>
      <c r="D44">
        <v>30.864021301269531</v>
      </c>
      <c r="E44">
        <v>30.789834976196289</v>
      </c>
      <c r="F44">
        <f t="shared" ref="F44" si="6">E44-E91</f>
        <v>10.370855331420898</v>
      </c>
      <c r="G44">
        <f t="shared" si="4"/>
        <v>5.1909904479980469</v>
      </c>
      <c r="H44">
        <f t="shared" si="5"/>
        <v>2.7375128594419793E-2</v>
      </c>
    </row>
    <row r="45" spans="1:8">
      <c r="A45" t="s">
        <v>116</v>
      </c>
      <c r="B45" t="s">
        <v>74</v>
      </c>
      <c r="C45" t="s">
        <v>151</v>
      </c>
      <c r="D45">
        <v>30.715648651123047</v>
      </c>
    </row>
    <row r="46" spans="1:8">
      <c r="A46" t="s">
        <v>117</v>
      </c>
      <c r="B46" t="s">
        <v>77</v>
      </c>
      <c r="C46" t="s">
        <v>151</v>
      </c>
      <c r="D46">
        <v>30.25474739074707</v>
      </c>
      <c r="E46">
        <v>30.296894073486328</v>
      </c>
      <c r="F46">
        <f>E46-E93</f>
        <v>10.194828033447266</v>
      </c>
      <c r="G46">
        <f t="shared" si="4"/>
        <v>5.0149631500244141</v>
      </c>
      <c r="H46">
        <f t="shared" si="5"/>
        <v>3.0927560468760003E-2</v>
      </c>
    </row>
    <row r="47" spans="1:8">
      <c r="A47" t="s">
        <v>118</v>
      </c>
      <c r="B47" t="s">
        <v>77</v>
      </c>
      <c r="C47" t="s">
        <v>151</v>
      </c>
      <c r="D47">
        <v>30.339040756225586</v>
      </c>
    </row>
    <row r="48" spans="1:8">
      <c r="A48" t="s">
        <v>119</v>
      </c>
      <c r="B48" t="s">
        <v>17</v>
      </c>
      <c r="C48" t="s">
        <v>145</v>
      </c>
      <c r="D48">
        <v>30.035762786865234</v>
      </c>
      <c r="E48">
        <v>29.934917449951172</v>
      </c>
      <c r="F48">
        <f>E48-E65</f>
        <v>9.7815132141113281</v>
      </c>
      <c r="G48">
        <f>F48-$I$2</f>
        <v>0.27547073364257812</v>
      </c>
      <c r="H48">
        <f>2^-G48</f>
        <v>0.82618070157177304</v>
      </c>
    </row>
    <row r="49" spans="1:8">
      <c r="A49" t="s">
        <v>120</v>
      </c>
      <c r="B49" t="s">
        <v>17</v>
      </c>
      <c r="C49" t="s">
        <v>145</v>
      </c>
      <c r="D49">
        <v>29.834072113037109</v>
      </c>
    </row>
    <row r="50" spans="1:8">
      <c r="A50" t="s">
        <v>121</v>
      </c>
      <c r="B50" t="s">
        <v>20</v>
      </c>
      <c r="C50" t="s">
        <v>145</v>
      </c>
      <c r="D50">
        <v>30.608114242553711</v>
      </c>
      <c r="E50">
        <v>30.509555816650391</v>
      </c>
      <c r="F50">
        <f t="shared" ref="F50:F56" si="7">E50-E67</f>
        <v>10.357978820800781</v>
      </c>
      <c r="G50">
        <f t="shared" ref="G50:G62" si="8">F50-$I$2</f>
        <v>0.85193634033203125</v>
      </c>
      <c r="H50">
        <f t="shared" ref="H50:H62" si="9">2^-G50</f>
        <v>0.55404062072323568</v>
      </c>
    </row>
    <row r="51" spans="1:8">
      <c r="A51" t="s">
        <v>122</v>
      </c>
      <c r="B51" t="s">
        <v>20</v>
      </c>
      <c r="C51" t="s">
        <v>145</v>
      </c>
      <c r="D51">
        <v>30.410995483398438</v>
      </c>
    </row>
    <row r="52" spans="1:8">
      <c r="A52" t="s">
        <v>123</v>
      </c>
      <c r="B52" t="s">
        <v>23</v>
      </c>
      <c r="C52" t="s">
        <v>145</v>
      </c>
      <c r="D52">
        <v>29.868980407714844</v>
      </c>
      <c r="E52">
        <v>29.957012176513672</v>
      </c>
      <c r="F52">
        <f t="shared" si="7"/>
        <v>9.50604248046875</v>
      </c>
      <c r="G52">
        <f t="shared" si="8"/>
        <v>0</v>
      </c>
      <c r="H52">
        <f t="shared" si="9"/>
        <v>1</v>
      </c>
    </row>
    <row r="53" spans="1:8">
      <c r="A53" t="s">
        <v>124</v>
      </c>
      <c r="B53" t="s">
        <v>23</v>
      </c>
      <c r="C53" t="s">
        <v>145</v>
      </c>
      <c r="D53">
        <v>30.0450439453125</v>
      </c>
    </row>
    <row r="54" spans="1:8">
      <c r="A54" t="s">
        <v>125</v>
      </c>
      <c r="B54" t="s">
        <v>35</v>
      </c>
      <c r="C54" t="s">
        <v>145</v>
      </c>
      <c r="D54">
        <v>30.073402404785156</v>
      </c>
      <c r="E54">
        <v>30.008344650268555</v>
      </c>
      <c r="F54">
        <f t="shared" si="7"/>
        <v>9.5544681549072266</v>
      </c>
      <c r="G54">
        <f t="shared" si="8"/>
        <v>4.8425674438476562E-2</v>
      </c>
      <c r="H54">
        <f t="shared" si="9"/>
        <v>0.96699097196101425</v>
      </c>
    </row>
    <row r="55" spans="1:8">
      <c r="A55" t="s">
        <v>126</v>
      </c>
      <c r="B55" t="s">
        <v>35</v>
      </c>
      <c r="C55" t="s">
        <v>145</v>
      </c>
      <c r="D55">
        <v>29.943286895751953</v>
      </c>
    </row>
    <row r="56" spans="1:8">
      <c r="A56" t="s">
        <v>127</v>
      </c>
      <c r="B56" t="s">
        <v>38</v>
      </c>
      <c r="C56" t="s">
        <v>145</v>
      </c>
      <c r="D56">
        <v>28.934326171875</v>
      </c>
      <c r="E56">
        <v>28.899534225463867</v>
      </c>
      <c r="F56">
        <f t="shared" si="7"/>
        <v>8.5761013031005859</v>
      </c>
      <c r="G56">
        <f t="shared" si="8"/>
        <v>-0.92994117736816406</v>
      </c>
      <c r="H56">
        <f t="shared" si="9"/>
        <v>1.9051983143460307</v>
      </c>
    </row>
    <row r="57" spans="1:8">
      <c r="A57" t="s">
        <v>128</v>
      </c>
      <c r="B57" t="s">
        <v>38</v>
      </c>
      <c r="C57" t="s">
        <v>145</v>
      </c>
      <c r="D57">
        <v>28.864742279052734</v>
      </c>
    </row>
    <row r="58" spans="1:8">
      <c r="A58" t="s">
        <v>129</v>
      </c>
      <c r="B58" t="s">
        <v>41</v>
      </c>
      <c r="C58" t="s">
        <v>145</v>
      </c>
      <c r="D58">
        <v>29.884572982788086</v>
      </c>
      <c r="E58">
        <v>29.862270355224609</v>
      </c>
      <c r="F58">
        <f>E58-E75</f>
        <v>9.5517845153808594</v>
      </c>
      <c r="G58">
        <f t="shared" si="8"/>
        <v>4.5742034912109375E-2</v>
      </c>
      <c r="H58">
        <f t="shared" si="9"/>
        <v>0.96879140117363349</v>
      </c>
    </row>
    <row r="59" spans="1:8">
      <c r="A59" t="s">
        <v>130</v>
      </c>
      <c r="B59" t="s">
        <v>41</v>
      </c>
      <c r="C59" t="s">
        <v>145</v>
      </c>
      <c r="D59">
        <v>29.839969635009766</v>
      </c>
    </row>
    <row r="60" spans="1:8">
      <c r="A60" t="s">
        <v>133</v>
      </c>
      <c r="B60" t="s">
        <v>83</v>
      </c>
      <c r="C60" t="s">
        <v>145</v>
      </c>
      <c r="D60">
        <v>32.983390808105469</v>
      </c>
      <c r="E60">
        <v>32.870765686035156</v>
      </c>
      <c r="F60">
        <f>E60-E95</f>
        <v>12.46458625793457</v>
      </c>
      <c r="G60">
        <f t="shared" si="8"/>
        <v>2.9585437774658203</v>
      </c>
      <c r="H60">
        <f t="shared" si="9"/>
        <v>0.12864401306945134</v>
      </c>
    </row>
    <row r="61" spans="1:8">
      <c r="A61" t="s">
        <v>134</v>
      </c>
      <c r="B61" t="s">
        <v>83</v>
      </c>
      <c r="C61" t="s">
        <v>145</v>
      </c>
      <c r="D61">
        <v>32.758136749267578</v>
      </c>
    </row>
    <row r="62" spans="1:8">
      <c r="A62" t="s">
        <v>135</v>
      </c>
      <c r="B62" t="s">
        <v>86</v>
      </c>
      <c r="C62" t="s">
        <v>145</v>
      </c>
      <c r="D62">
        <v>33.186431884765625</v>
      </c>
      <c r="E62">
        <v>33.599128723144531</v>
      </c>
      <c r="F62">
        <f t="shared" ref="F62" si="10">E62-E97</f>
        <v>12.872669219970703</v>
      </c>
      <c r="G62">
        <f t="shared" si="8"/>
        <v>3.3666267395019531</v>
      </c>
      <c r="H62">
        <f t="shared" si="9"/>
        <v>9.6949230686379506E-2</v>
      </c>
    </row>
    <row r="63" spans="1:8">
      <c r="A63" t="s">
        <v>136</v>
      </c>
      <c r="B63" t="s">
        <v>86</v>
      </c>
      <c r="C63" t="s">
        <v>145</v>
      </c>
      <c r="D63">
        <v>34.011821746826172</v>
      </c>
    </row>
    <row r="65" spans="1:5">
      <c r="A65" t="s">
        <v>16</v>
      </c>
      <c r="B65" t="s">
        <v>17</v>
      </c>
      <c r="C65" t="s">
        <v>3</v>
      </c>
      <c r="D65">
        <v>20.187179565429688</v>
      </c>
      <c r="E65">
        <v>20.153404235839844</v>
      </c>
    </row>
    <row r="66" spans="1:5">
      <c r="A66" t="s">
        <v>18</v>
      </c>
      <c r="B66" t="s">
        <v>17</v>
      </c>
      <c r="C66" t="s">
        <v>3</v>
      </c>
      <c r="D66">
        <v>20.11962890625</v>
      </c>
    </row>
    <row r="67" spans="1:5">
      <c r="A67" t="s">
        <v>19</v>
      </c>
      <c r="B67" t="s">
        <v>20</v>
      </c>
      <c r="C67" t="s">
        <v>3</v>
      </c>
      <c r="D67">
        <v>20.187234878540039</v>
      </c>
      <c r="E67">
        <v>20.151576995849609</v>
      </c>
    </row>
    <row r="68" spans="1:5">
      <c r="A68" t="s">
        <v>21</v>
      </c>
      <c r="B68" t="s">
        <v>20</v>
      </c>
      <c r="C68" t="s">
        <v>3</v>
      </c>
      <c r="D68">
        <v>20.115921020507812</v>
      </c>
    </row>
    <row r="69" spans="1:5">
      <c r="A69" t="s">
        <v>22</v>
      </c>
      <c r="B69" t="s">
        <v>23</v>
      </c>
      <c r="C69" t="s">
        <v>3</v>
      </c>
      <c r="D69">
        <v>20.437908172607422</v>
      </c>
      <c r="E69">
        <v>20.450969696044922</v>
      </c>
    </row>
    <row r="70" spans="1:5">
      <c r="A70" t="s">
        <v>24</v>
      </c>
      <c r="B70" t="s">
        <v>23</v>
      </c>
      <c r="C70" t="s">
        <v>3</v>
      </c>
      <c r="D70">
        <v>20.464033126831055</v>
      </c>
    </row>
    <row r="71" spans="1:5">
      <c r="A71" t="s">
        <v>25</v>
      </c>
      <c r="B71" t="s">
        <v>35</v>
      </c>
      <c r="C71" t="s">
        <v>3</v>
      </c>
      <c r="D71">
        <v>20.457155227661133</v>
      </c>
      <c r="E71">
        <v>20.453876495361328</v>
      </c>
    </row>
    <row r="72" spans="1:5">
      <c r="A72" t="s">
        <v>27</v>
      </c>
      <c r="B72" t="s">
        <v>35</v>
      </c>
      <c r="C72" t="s">
        <v>3</v>
      </c>
      <c r="D72">
        <v>20.450599670410156</v>
      </c>
    </row>
    <row r="73" spans="1:5">
      <c r="A73" t="s">
        <v>28</v>
      </c>
      <c r="B73" t="s">
        <v>38</v>
      </c>
      <c r="C73" t="s">
        <v>3</v>
      </c>
      <c r="D73">
        <v>20.278631210327148</v>
      </c>
      <c r="E73">
        <v>20.323432922363281</v>
      </c>
    </row>
    <row r="74" spans="1:5">
      <c r="A74" t="s">
        <v>30</v>
      </c>
      <c r="B74" t="s">
        <v>38</v>
      </c>
      <c r="C74" t="s">
        <v>3</v>
      </c>
      <c r="D74">
        <v>20.368234634399414</v>
      </c>
    </row>
    <row r="75" spans="1:5">
      <c r="A75" t="s">
        <v>31</v>
      </c>
      <c r="B75" t="s">
        <v>41</v>
      </c>
      <c r="C75" t="s">
        <v>3</v>
      </c>
      <c r="D75">
        <v>20.325370788574219</v>
      </c>
      <c r="E75">
        <v>20.31048583984375</v>
      </c>
    </row>
    <row r="76" spans="1:5">
      <c r="A76" t="s">
        <v>33</v>
      </c>
      <c r="B76" t="s">
        <v>41</v>
      </c>
      <c r="C76" t="s">
        <v>3</v>
      </c>
      <c r="D76">
        <v>20.295602798461914</v>
      </c>
    </row>
    <row r="77" spans="1:5">
      <c r="A77" t="s">
        <v>34</v>
      </c>
      <c r="B77" t="s">
        <v>53</v>
      </c>
      <c r="C77" t="s">
        <v>3</v>
      </c>
      <c r="D77">
        <v>20.522926330566406</v>
      </c>
      <c r="E77">
        <v>20.53741455078125</v>
      </c>
    </row>
    <row r="78" spans="1:5">
      <c r="A78" t="s">
        <v>36</v>
      </c>
      <c r="B78" t="s">
        <v>53</v>
      </c>
      <c r="C78" t="s">
        <v>3</v>
      </c>
      <c r="D78">
        <v>20.551900863647461</v>
      </c>
    </row>
    <row r="79" spans="1:5">
      <c r="A79" t="s">
        <v>37</v>
      </c>
      <c r="B79" t="s">
        <v>56</v>
      </c>
      <c r="C79" t="s">
        <v>3</v>
      </c>
      <c r="D79">
        <v>20.576440811157227</v>
      </c>
      <c r="E79">
        <v>20.544784545898438</v>
      </c>
    </row>
    <row r="80" spans="1:5">
      <c r="A80" t="s">
        <v>39</v>
      </c>
      <c r="B80" t="s">
        <v>56</v>
      </c>
      <c r="C80" t="s">
        <v>3</v>
      </c>
      <c r="D80">
        <v>20.513128280639648</v>
      </c>
    </row>
    <row r="81" spans="1:5">
      <c r="A81" t="s">
        <v>40</v>
      </c>
      <c r="B81" t="s">
        <v>59</v>
      </c>
      <c r="C81" t="s">
        <v>3</v>
      </c>
      <c r="D81">
        <v>20.052576065063477</v>
      </c>
      <c r="E81">
        <v>20.043323516845703</v>
      </c>
    </row>
    <row r="82" spans="1:5">
      <c r="A82" t="s">
        <v>42</v>
      </c>
      <c r="B82" t="s">
        <v>59</v>
      </c>
      <c r="C82" t="s">
        <v>3</v>
      </c>
      <c r="D82">
        <v>20.03407096862793</v>
      </c>
    </row>
    <row r="83" spans="1:5">
      <c r="A83" t="s">
        <v>43</v>
      </c>
      <c r="B83" t="s">
        <v>148</v>
      </c>
      <c r="C83" t="s">
        <v>3</v>
      </c>
      <c r="D83">
        <v>20.370771408081055</v>
      </c>
      <c r="E83">
        <v>20.420341491699219</v>
      </c>
    </row>
    <row r="84" spans="1:5">
      <c r="A84" t="s">
        <v>45</v>
      </c>
      <c r="B84" t="s">
        <v>148</v>
      </c>
      <c r="C84" t="s">
        <v>3</v>
      </c>
      <c r="D84">
        <v>20.469913482666016</v>
      </c>
    </row>
    <row r="85" spans="1:5">
      <c r="A85" t="s">
        <v>46</v>
      </c>
      <c r="B85" t="s">
        <v>149</v>
      </c>
      <c r="C85" t="s">
        <v>3</v>
      </c>
      <c r="D85">
        <v>20.316350936889648</v>
      </c>
      <c r="E85">
        <v>20.348316192626953</v>
      </c>
    </row>
    <row r="86" spans="1:5">
      <c r="A86" t="s">
        <v>48</v>
      </c>
      <c r="B86" t="s">
        <v>149</v>
      </c>
      <c r="C86" t="s">
        <v>3</v>
      </c>
      <c r="D86">
        <v>20.380281448364258</v>
      </c>
    </row>
    <row r="87" spans="1:5">
      <c r="A87" t="s">
        <v>49</v>
      </c>
      <c r="B87" t="s">
        <v>150</v>
      </c>
      <c r="C87" t="s">
        <v>3</v>
      </c>
      <c r="D87">
        <v>20.618597030639648</v>
      </c>
      <c r="E87">
        <v>20.784160614013672</v>
      </c>
    </row>
    <row r="88" spans="1:5">
      <c r="A88" t="s">
        <v>51</v>
      </c>
      <c r="B88" t="s">
        <v>150</v>
      </c>
      <c r="C88" t="s">
        <v>3</v>
      </c>
      <c r="D88">
        <v>20.949726104736328</v>
      </c>
    </row>
    <row r="89" spans="1:5">
      <c r="A89" t="s">
        <v>52</v>
      </c>
      <c r="B89" t="s">
        <v>71</v>
      </c>
      <c r="C89" t="s">
        <v>3</v>
      </c>
      <c r="D89">
        <v>20.418167114257812</v>
      </c>
      <c r="E89">
        <v>20.422563552856445</v>
      </c>
    </row>
    <row r="90" spans="1:5">
      <c r="A90" t="s">
        <v>54</v>
      </c>
      <c r="B90" t="s">
        <v>71</v>
      </c>
      <c r="C90" t="s">
        <v>3</v>
      </c>
      <c r="D90">
        <v>20.426959991455078</v>
      </c>
    </row>
    <row r="91" spans="1:5">
      <c r="A91" t="s">
        <v>55</v>
      </c>
      <c r="B91" t="s">
        <v>74</v>
      </c>
      <c r="C91" t="s">
        <v>3</v>
      </c>
      <c r="D91">
        <v>20.487741470336914</v>
      </c>
      <c r="E91">
        <v>20.418979644775391</v>
      </c>
    </row>
    <row r="92" spans="1:5">
      <c r="A92" t="s">
        <v>57</v>
      </c>
      <c r="B92" t="s">
        <v>74</v>
      </c>
      <c r="C92" t="s">
        <v>3</v>
      </c>
      <c r="D92">
        <v>20.3502197265625</v>
      </c>
    </row>
    <row r="93" spans="1:5">
      <c r="A93" t="s">
        <v>58</v>
      </c>
      <c r="B93" t="s">
        <v>77</v>
      </c>
      <c r="C93" t="s">
        <v>3</v>
      </c>
      <c r="D93">
        <v>20.135452270507812</v>
      </c>
      <c r="E93">
        <v>20.102066040039062</v>
      </c>
    </row>
    <row r="94" spans="1:5">
      <c r="A94" t="s">
        <v>60</v>
      </c>
      <c r="B94" t="s">
        <v>77</v>
      </c>
      <c r="C94" t="s">
        <v>3</v>
      </c>
      <c r="D94">
        <v>20.068681716918945</v>
      </c>
    </row>
    <row r="95" spans="1:5">
      <c r="A95" t="s">
        <v>64</v>
      </c>
      <c r="B95" t="s">
        <v>83</v>
      </c>
      <c r="C95" t="s">
        <v>3</v>
      </c>
      <c r="D95">
        <v>20.360855102539062</v>
      </c>
      <c r="E95">
        <v>20.406179428100586</v>
      </c>
    </row>
    <row r="96" spans="1:5">
      <c r="A96" t="s">
        <v>66</v>
      </c>
      <c r="B96" t="s">
        <v>83</v>
      </c>
      <c r="C96" t="s">
        <v>3</v>
      </c>
      <c r="D96">
        <v>20.451503753662109</v>
      </c>
    </row>
    <row r="97" spans="1:5">
      <c r="A97" t="s">
        <v>67</v>
      </c>
      <c r="B97" t="s">
        <v>86</v>
      </c>
      <c r="C97" t="s">
        <v>3</v>
      </c>
      <c r="D97">
        <v>20.910381317138672</v>
      </c>
      <c r="E97">
        <v>20.726459503173828</v>
      </c>
    </row>
    <row r="98" spans="1:5">
      <c r="A98" t="s">
        <v>69</v>
      </c>
      <c r="B98" t="s">
        <v>86</v>
      </c>
      <c r="C98" t="s">
        <v>3</v>
      </c>
      <c r="D98">
        <v>20.542539596557617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topLeftCell="A45" workbookViewId="0">
      <selection activeCell="D65" sqref="D65"/>
    </sheetView>
  </sheetViews>
  <sheetFormatPr baseColWidth="10" defaultRowHeight="15" x14ac:dyDescent="0"/>
  <cols>
    <col min="1" max="1" width="12.5" bestFit="1" customWidth="1"/>
    <col min="2" max="2" width="12.1640625" customWidth="1"/>
    <col min="3" max="3" width="12" customWidth="1"/>
    <col min="7" max="7" width="12.5" bestFit="1" customWidth="1"/>
  </cols>
  <sheetData>
    <row r="1" spans="1:19">
      <c r="A1" s="1" t="s">
        <v>152</v>
      </c>
      <c r="F1" s="1" t="s">
        <v>142</v>
      </c>
      <c r="K1" s="1" t="s">
        <v>144</v>
      </c>
      <c r="P1" s="1" t="s">
        <v>145</v>
      </c>
    </row>
    <row r="2" spans="1:19">
      <c r="A2" s="1" t="s">
        <v>12</v>
      </c>
      <c r="B2" s="1" t="s">
        <v>146</v>
      </c>
      <c r="C2" s="1" t="s">
        <v>13</v>
      </c>
      <c r="D2" s="1" t="s">
        <v>137</v>
      </c>
      <c r="F2" s="1" t="s">
        <v>12</v>
      </c>
      <c r="G2" s="1" t="s">
        <v>173</v>
      </c>
      <c r="H2" s="1" t="s">
        <v>13</v>
      </c>
      <c r="I2" s="1" t="s">
        <v>137</v>
      </c>
      <c r="K2" s="4" t="s">
        <v>12</v>
      </c>
      <c r="L2" s="1" t="s">
        <v>173</v>
      </c>
      <c r="M2" s="4" t="s">
        <v>13</v>
      </c>
      <c r="N2" s="4" t="s">
        <v>137</v>
      </c>
      <c r="P2" s="4" t="s">
        <v>12</v>
      </c>
      <c r="Q2" s="1" t="s">
        <v>173</v>
      </c>
      <c r="R2" s="4" t="s">
        <v>13</v>
      </c>
      <c r="S2" s="4" t="s">
        <v>137</v>
      </c>
    </row>
    <row r="3" spans="1:19">
      <c r="A3">
        <v>1</v>
      </c>
      <c r="B3">
        <v>1</v>
      </c>
      <c r="C3" t="s">
        <v>138</v>
      </c>
      <c r="D3">
        <v>1</v>
      </c>
      <c r="F3">
        <v>1</v>
      </c>
      <c r="G3">
        <v>1</v>
      </c>
      <c r="H3" t="s">
        <v>138</v>
      </c>
      <c r="I3">
        <v>0.57840336781295143</v>
      </c>
      <c r="K3">
        <v>1</v>
      </c>
      <c r="L3">
        <v>1</v>
      </c>
      <c r="M3" t="s">
        <v>138</v>
      </c>
      <c r="N3">
        <v>0.80857890147377931</v>
      </c>
      <c r="P3">
        <v>1</v>
      </c>
      <c r="Q3">
        <v>1</v>
      </c>
      <c r="R3" t="s">
        <v>138</v>
      </c>
      <c r="S3">
        <v>0.84893794326587169</v>
      </c>
    </row>
    <row r="4" spans="1:19">
      <c r="A4">
        <v>1</v>
      </c>
      <c r="B4">
        <v>2</v>
      </c>
      <c r="C4" t="s">
        <v>138</v>
      </c>
      <c r="D4">
        <v>0.74460479612031272</v>
      </c>
      <c r="F4">
        <v>1</v>
      </c>
      <c r="G4">
        <v>2</v>
      </c>
      <c r="H4" t="s">
        <v>138</v>
      </c>
      <c r="I4">
        <v>1</v>
      </c>
      <c r="K4">
        <v>1</v>
      </c>
      <c r="L4">
        <v>2</v>
      </c>
      <c r="M4" t="s">
        <v>138</v>
      </c>
      <c r="N4">
        <v>1</v>
      </c>
      <c r="P4">
        <v>1</v>
      </c>
      <c r="Q4">
        <v>2</v>
      </c>
      <c r="R4" t="s">
        <v>138</v>
      </c>
      <c r="S4">
        <v>1</v>
      </c>
    </row>
    <row r="5" spans="1:19">
      <c r="A5">
        <v>1</v>
      </c>
      <c r="B5">
        <v>3</v>
      </c>
      <c r="C5" t="s">
        <v>138</v>
      </c>
      <c r="D5">
        <v>1.06104050826681</v>
      </c>
      <c r="F5">
        <v>1</v>
      </c>
      <c r="G5">
        <v>3</v>
      </c>
      <c r="H5" t="s">
        <v>138</v>
      </c>
      <c r="I5">
        <v>0.7777223984595838</v>
      </c>
      <c r="K5">
        <v>1</v>
      </c>
      <c r="L5">
        <v>3</v>
      </c>
      <c r="M5" t="s">
        <v>138</v>
      </c>
      <c r="N5">
        <v>0.8400086145939285</v>
      </c>
      <c r="P5">
        <v>1</v>
      </c>
      <c r="Q5">
        <v>3</v>
      </c>
      <c r="R5" t="s">
        <v>138</v>
      </c>
      <c r="S5">
        <v>1.0375690836276457</v>
      </c>
    </row>
    <row r="6" spans="1:19">
      <c r="A6">
        <v>1</v>
      </c>
      <c r="B6">
        <v>1</v>
      </c>
      <c r="C6" t="s">
        <v>139</v>
      </c>
      <c r="D6">
        <v>0.23682700728809805</v>
      </c>
      <c r="F6">
        <v>1</v>
      </c>
      <c r="G6">
        <v>1</v>
      </c>
      <c r="H6" t="s">
        <v>140</v>
      </c>
      <c r="I6">
        <v>3.2603839860852548</v>
      </c>
      <c r="K6">
        <v>1</v>
      </c>
      <c r="L6">
        <v>1</v>
      </c>
      <c r="M6" t="s">
        <v>140</v>
      </c>
      <c r="N6">
        <v>1.0004072815013689</v>
      </c>
      <c r="P6">
        <v>1</v>
      </c>
      <c r="Q6">
        <v>1</v>
      </c>
      <c r="R6" t="s">
        <v>140</v>
      </c>
      <c r="S6">
        <v>1.2853792260938282</v>
      </c>
    </row>
    <row r="7" spans="1:19">
      <c r="A7">
        <v>1</v>
      </c>
      <c r="B7">
        <v>2</v>
      </c>
      <c r="C7" t="s">
        <v>139</v>
      </c>
      <c r="D7">
        <v>6.9752378873370088E-2</v>
      </c>
      <c r="F7">
        <v>1</v>
      </c>
      <c r="G7">
        <v>2</v>
      </c>
      <c r="H7" t="s">
        <v>140</v>
      </c>
      <c r="I7">
        <v>0.92791654013621161</v>
      </c>
      <c r="K7">
        <v>1</v>
      </c>
      <c r="L7">
        <v>2</v>
      </c>
      <c r="M7" t="s">
        <v>140</v>
      </c>
      <c r="N7">
        <v>0.87931220750269401</v>
      </c>
      <c r="P7">
        <v>1</v>
      </c>
      <c r="Q7">
        <v>2</v>
      </c>
      <c r="R7" t="s">
        <v>140</v>
      </c>
      <c r="S7">
        <v>1.5721496713341672</v>
      </c>
    </row>
    <row r="8" spans="1:19">
      <c r="A8">
        <v>1</v>
      </c>
      <c r="B8">
        <v>3</v>
      </c>
      <c r="C8" t="s">
        <v>139</v>
      </c>
      <c r="D8">
        <v>6.8128174977220735E-2</v>
      </c>
      <c r="F8">
        <v>1</v>
      </c>
      <c r="G8">
        <v>3</v>
      </c>
      <c r="H8" t="s">
        <v>140</v>
      </c>
      <c r="I8">
        <v>0.71690960614624999</v>
      </c>
      <c r="K8">
        <v>1</v>
      </c>
      <c r="L8">
        <v>3</v>
      </c>
      <c r="M8" t="s">
        <v>140</v>
      </c>
      <c r="N8">
        <v>0.93865481053707622</v>
      </c>
      <c r="P8">
        <v>1</v>
      </c>
      <c r="Q8">
        <v>3</v>
      </c>
      <c r="R8" t="s">
        <v>140</v>
      </c>
      <c r="S8">
        <v>1.4301974842835039</v>
      </c>
    </row>
    <row r="9" spans="1:19">
      <c r="A9">
        <v>1</v>
      </c>
      <c r="B9">
        <v>1</v>
      </c>
      <c r="C9" t="s">
        <v>140</v>
      </c>
      <c r="D9">
        <v>0.88949976631772132</v>
      </c>
      <c r="F9">
        <v>1</v>
      </c>
      <c r="G9">
        <v>1</v>
      </c>
      <c r="H9" t="s">
        <v>142</v>
      </c>
      <c r="I9">
        <v>6.9055858193786714E-3</v>
      </c>
      <c r="K9">
        <v>1</v>
      </c>
      <c r="L9">
        <v>1</v>
      </c>
      <c r="M9" t="s">
        <v>144</v>
      </c>
      <c r="N9">
        <v>4.7703124844402985E-2</v>
      </c>
      <c r="P9">
        <v>1</v>
      </c>
      <c r="Q9">
        <v>1</v>
      </c>
      <c r="R9" t="s">
        <v>145</v>
      </c>
      <c r="S9">
        <v>0.25693722695182442</v>
      </c>
    </row>
    <row r="10" spans="1:19">
      <c r="A10">
        <v>1</v>
      </c>
      <c r="B10">
        <v>2</v>
      </c>
      <c r="C10" t="s">
        <v>140</v>
      </c>
      <c r="D10">
        <v>1.2835537056328707</v>
      </c>
      <c r="F10">
        <v>1</v>
      </c>
      <c r="G10">
        <v>2</v>
      </c>
      <c r="H10" t="s">
        <v>142</v>
      </c>
      <c r="I10">
        <v>6.5792902480997185E-3</v>
      </c>
      <c r="K10">
        <v>1</v>
      </c>
      <c r="L10">
        <v>2</v>
      </c>
      <c r="M10" t="s">
        <v>144</v>
      </c>
      <c r="N10">
        <v>3.1421304477482329E-2</v>
      </c>
      <c r="P10">
        <v>1</v>
      </c>
      <c r="Q10">
        <v>2</v>
      </c>
      <c r="R10" t="s">
        <v>145</v>
      </c>
      <c r="S10">
        <v>0.39767782204051816</v>
      </c>
    </row>
    <row r="11" spans="1:19">
      <c r="A11">
        <v>1</v>
      </c>
      <c r="B11">
        <v>3</v>
      </c>
      <c r="C11" t="s">
        <v>140</v>
      </c>
      <c r="D11">
        <v>1.2863703381429035</v>
      </c>
      <c r="F11">
        <v>1</v>
      </c>
      <c r="G11">
        <v>3</v>
      </c>
      <c r="H11" t="s">
        <v>142</v>
      </c>
      <c r="I11">
        <v>5.7752698768365352E-3</v>
      </c>
      <c r="K11">
        <v>1</v>
      </c>
      <c r="L11">
        <v>3</v>
      </c>
      <c r="M11" t="s">
        <v>144</v>
      </c>
      <c r="N11">
        <v>3.4731937246009502E-2</v>
      </c>
      <c r="P11">
        <v>1</v>
      </c>
      <c r="Q11">
        <v>3</v>
      </c>
      <c r="R11" t="s">
        <v>145</v>
      </c>
      <c r="S11">
        <v>0.16326206729109047</v>
      </c>
    </row>
    <row r="12" spans="1:19">
      <c r="A12">
        <v>1</v>
      </c>
      <c r="B12">
        <v>1</v>
      </c>
      <c r="C12" t="s">
        <v>177</v>
      </c>
      <c r="D12">
        <v>8.8020551567216054E-2</v>
      </c>
      <c r="F12">
        <v>1</v>
      </c>
      <c r="G12">
        <v>1</v>
      </c>
      <c r="H12" t="s">
        <v>156</v>
      </c>
      <c r="I12">
        <v>5.2649357376999039E-3</v>
      </c>
      <c r="K12">
        <v>2</v>
      </c>
      <c r="L12">
        <v>1</v>
      </c>
      <c r="M12" t="s">
        <v>138</v>
      </c>
      <c r="N12">
        <v>1.0875633744248023</v>
      </c>
      <c r="P12">
        <v>2</v>
      </c>
      <c r="Q12">
        <v>1</v>
      </c>
      <c r="R12" t="s">
        <v>138</v>
      </c>
      <c r="S12">
        <v>0.82618070157177304</v>
      </c>
    </row>
    <row r="13" spans="1:19">
      <c r="A13">
        <v>1</v>
      </c>
      <c r="B13">
        <v>2</v>
      </c>
      <c r="C13" t="s">
        <v>177</v>
      </c>
      <c r="D13">
        <v>0.15783579741476392</v>
      </c>
      <c r="F13">
        <v>1</v>
      </c>
      <c r="G13">
        <v>2</v>
      </c>
      <c r="H13" t="s">
        <v>156</v>
      </c>
      <c r="I13">
        <v>5.8299514748758476E-2</v>
      </c>
      <c r="K13">
        <v>2</v>
      </c>
      <c r="L13">
        <v>2</v>
      </c>
      <c r="M13" t="s">
        <v>138</v>
      </c>
      <c r="N13">
        <v>1</v>
      </c>
      <c r="P13">
        <v>2</v>
      </c>
      <c r="Q13">
        <v>2</v>
      </c>
      <c r="R13" t="s">
        <v>138</v>
      </c>
      <c r="S13">
        <v>0.55404062072323568</v>
      </c>
    </row>
    <row r="14" spans="1:19">
      <c r="A14">
        <v>1</v>
      </c>
      <c r="B14">
        <v>3</v>
      </c>
      <c r="C14" t="s">
        <v>177</v>
      </c>
      <c r="D14">
        <v>0.11985559826402596</v>
      </c>
      <c r="F14">
        <v>1</v>
      </c>
      <c r="G14">
        <v>3</v>
      </c>
      <c r="H14" t="s">
        <v>156</v>
      </c>
      <c r="I14">
        <v>5.7994939943296414E-3</v>
      </c>
      <c r="K14">
        <v>2</v>
      </c>
      <c r="L14">
        <v>3</v>
      </c>
      <c r="M14" t="s">
        <v>138</v>
      </c>
      <c r="N14">
        <v>1.4410959214287651</v>
      </c>
      <c r="P14">
        <v>2</v>
      </c>
      <c r="Q14">
        <v>3</v>
      </c>
      <c r="R14" t="s">
        <v>138</v>
      </c>
      <c r="S14">
        <v>1</v>
      </c>
    </row>
    <row r="15" spans="1:19">
      <c r="A15">
        <v>1</v>
      </c>
      <c r="B15">
        <v>1</v>
      </c>
      <c r="C15" t="s">
        <v>142</v>
      </c>
      <c r="D15">
        <v>0.84478530635412141</v>
      </c>
      <c r="F15">
        <v>2</v>
      </c>
      <c r="G15">
        <v>1</v>
      </c>
      <c r="H15" t="s">
        <v>138</v>
      </c>
      <c r="I15">
        <v>0.77294568775390604</v>
      </c>
      <c r="K15">
        <v>2</v>
      </c>
      <c r="L15">
        <v>1</v>
      </c>
      <c r="M15" t="s">
        <v>140</v>
      </c>
      <c r="N15">
        <v>1.7053537428734999</v>
      </c>
      <c r="P15">
        <v>2</v>
      </c>
      <c r="Q15">
        <v>1</v>
      </c>
      <c r="R15" t="s">
        <v>140</v>
      </c>
      <c r="S15">
        <v>0.96699097196101425</v>
      </c>
    </row>
    <row r="16" spans="1:19">
      <c r="A16">
        <v>1</v>
      </c>
      <c r="B16">
        <v>2</v>
      </c>
      <c r="C16" t="s">
        <v>142</v>
      </c>
      <c r="D16">
        <v>0.65741856808995047</v>
      </c>
      <c r="F16">
        <v>2</v>
      </c>
      <c r="G16">
        <v>2</v>
      </c>
      <c r="H16" t="s">
        <v>138</v>
      </c>
      <c r="I16">
        <v>1</v>
      </c>
      <c r="K16">
        <v>2</v>
      </c>
      <c r="L16">
        <v>2</v>
      </c>
      <c r="M16" t="s">
        <v>140</v>
      </c>
      <c r="N16">
        <v>1.5758620865350084</v>
      </c>
      <c r="P16">
        <v>2</v>
      </c>
      <c r="Q16">
        <v>2</v>
      </c>
      <c r="R16" t="s">
        <v>140</v>
      </c>
      <c r="S16">
        <v>1.9051983143460307</v>
      </c>
    </row>
    <row r="17" spans="1:19">
      <c r="A17">
        <v>1</v>
      </c>
      <c r="B17">
        <v>3</v>
      </c>
      <c r="C17" t="s">
        <v>142</v>
      </c>
      <c r="D17">
        <v>0.42069563960017498</v>
      </c>
      <c r="F17">
        <v>2</v>
      </c>
      <c r="G17">
        <v>3</v>
      </c>
      <c r="H17" t="s">
        <v>138</v>
      </c>
      <c r="I17">
        <v>4.5504656225482076</v>
      </c>
      <c r="K17">
        <v>2</v>
      </c>
      <c r="L17">
        <v>3</v>
      </c>
      <c r="M17" t="s">
        <v>140</v>
      </c>
      <c r="N17">
        <v>1.0740035287985286</v>
      </c>
      <c r="P17">
        <v>2</v>
      </c>
      <c r="Q17">
        <v>3</v>
      </c>
      <c r="R17" t="s">
        <v>140</v>
      </c>
      <c r="S17">
        <v>0.96879140117363349</v>
      </c>
    </row>
    <row r="18" spans="1:19">
      <c r="A18">
        <v>1</v>
      </c>
      <c r="B18">
        <v>1</v>
      </c>
      <c r="C18" t="s">
        <v>156</v>
      </c>
      <c r="D18">
        <v>0.12871546516896734</v>
      </c>
      <c r="F18">
        <v>2</v>
      </c>
      <c r="G18">
        <v>1</v>
      </c>
      <c r="H18" t="s">
        <v>140</v>
      </c>
      <c r="I18">
        <v>6.088652477955117</v>
      </c>
      <c r="K18">
        <v>2</v>
      </c>
      <c r="L18">
        <v>1</v>
      </c>
      <c r="M18" t="s">
        <v>144</v>
      </c>
      <c r="N18">
        <v>0.10139102527630321</v>
      </c>
      <c r="P18">
        <v>2</v>
      </c>
      <c r="Q18">
        <v>2</v>
      </c>
      <c r="R18" t="s">
        <v>145</v>
      </c>
      <c r="S18">
        <v>0.12864401306945134</v>
      </c>
    </row>
    <row r="19" spans="1:19">
      <c r="A19">
        <v>1</v>
      </c>
      <c r="B19">
        <v>2</v>
      </c>
      <c r="C19" t="s">
        <v>156</v>
      </c>
      <c r="D19">
        <v>0.14413132050555663</v>
      </c>
      <c r="F19">
        <v>2</v>
      </c>
      <c r="G19">
        <v>2</v>
      </c>
      <c r="H19" t="s">
        <v>140</v>
      </c>
      <c r="I19">
        <v>1.8671315706453306</v>
      </c>
      <c r="K19">
        <v>2</v>
      </c>
      <c r="L19">
        <v>2</v>
      </c>
      <c r="M19" t="s">
        <v>144</v>
      </c>
      <c r="N19">
        <v>2.7375128594419793E-2</v>
      </c>
      <c r="P19">
        <v>2</v>
      </c>
      <c r="Q19">
        <v>3</v>
      </c>
      <c r="R19" t="s">
        <v>145</v>
      </c>
      <c r="S19">
        <v>9.6949230686379506E-2</v>
      </c>
    </row>
    <row r="20" spans="1:19">
      <c r="A20">
        <v>1</v>
      </c>
      <c r="B20">
        <v>3</v>
      </c>
      <c r="C20" t="s">
        <v>156</v>
      </c>
      <c r="D20">
        <v>0.23973179693883012</v>
      </c>
      <c r="F20">
        <v>2</v>
      </c>
      <c r="G20">
        <v>3</v>
      </c>
      <c r="H20" t="s">
        <v>140</v>
      </c>
      <c r="I20">
        <v>1.4258589600837526</v>
      </c>
      <c r="K20">
        <v>2</v>
      </c>
      <c r="L20">
        <v>3</v>
      </c>
      <c r="M20" t="s">
        <v>144</v>
      </c>
      <c r="N20">
        <v>3.0927560468760003E-2</v>
      </c>
    </row>
    <row r="21" spans="1:19">
      <c r="A21">
        <v>1</v>
      </c>
      <c r="B21">
        <v>1</v>
      </c>
      <c r="C21" t="s">
        <v>144</v>
      </c>
      <c r="D21">
        <v>1.1344683595783782</v>
      </c>
      <c r="F21">
        <v>2</v>
      </c>
      <c r="G21">
        <v>1</v>
      </c>
      <c r="H21" t="s">
        <v>142</v>
      </c>
      <c r="I21">
        <v>1.4723560499120034E-2</v>
      </c>
    </row>
    <row r="22" spans="1:19">
      <c r="A22">
        <v>1</v>
      </c>
      <c r="B22">
        <v>2</v>
      </c>
      <c r="C22" t="s">
        <v>144</v>
      </c>
      <c r="D22">
        <v>0.95855200064272916</v>
      </c>
      <c r="F22">
        <v>2</v>
      </c>
      <c r="G22">
        <v>2</v>
      </c>
      <c r="H22" t="s">
        <v>142</v>
      </c>
      <c r="I22">
        <v>1.129054968893446E-2</v>
      </c>
    </row>
    <row r="23" spans="1:19">
      <c r="A23">
        <v>1</v>
      </c>
      <c r="B23">
        <v>3</v>
      </c>
      <c r="C23" t="s">
        <v>144</v>
      </c>
      <c r="D23">
        <v>1.1647699894035539</v>
      </c>
      <c r="F23">
        <v>2</v>
      </c>
      <c r="G23">
        <v>3</v>
      </c>
      <c r="H23" t="s">
        <v>142</v>
      </c>
      <c r="I23">
        <v>3.2593241026670383E-2</v>
      </c>
    </row>
    <row r="24" spans="1:19">
      <c r="A24">
        <v>1</v>
      </c>
      <c r="B24">
        <v>1</v>
      </c>
      <c r="C24" t="s">
        <v>145</v>
      </c>
      <c r="D24">
        <v>0.60255588028618279</v>
      </c>
      <c r="F24">
        <v>2</v>
      </c>
      <c r="G24">
        <v>1</v>
      </c>
      <c r="H24" t="s">
        <v>156</v>
      </c>
      <c r="I24">
        <v>1.5647015621909868E-2</v>
      </c>
    </row>
    <row r="25" spans="1:19">
      <c r="A25">
        <v>1</v>
      </c>
      <c r="B25">
        <v>2</v>
      </c>
      <c r="C25" t="s">
        <v>145</v>
      </c>
      <c r="D25">
        <v>1.3494264487066698</v>
      </c>
      <c r="F25">
        <v>2</v>
      </c>
      <c r="G25">
        <v>2</v>
      </c>
      <c r="H25" t="s">
        <v>156</v>
      </c>
      <c r="I25">
        <v>1.85421707813983E-2</v>
      </c>
    </row>
    <row r="26" spans="1:19">
      <c r="A26">
        <v>1</v>
      </c>
      <c r="B26">
        <v>3</v>
      </c>
      <c r="C26" t="s">
        <v>145</v>
      </c>
      <c r="D26">
        <v>0.44981703454062616</v>
      </c>
      <c r="F26">
        <v>2</v>
      </c>
      <c r="G26">
        <v>3</v>
      </c>
      <c r="H26" t="s">
        <v>156</v>
      </c>
      <c r="I26">
        <v>9.5245317049877307E-3</v>
      </c>
    </row>
    <row r="27" spans="1:19">
      <c r="A27">
        <v>2</v>
      </c>
      <c r="B27">
        <v>1</v>
      </c>
      <c r="C27" t="s">
        <v>138</v>
      </c>
      <c r="D27">
        <v>1</v>
      </c>
    </row>
    <row r="28" spans="1:19">
      <c r="A28">
        <v>2</v>
      </c>
      <c r="B28">
        <v>2</v>
      </c>
      <c r="C28" t="s">
        <v>138</v>
      </c>
      <c r="D28">
        <v>1.031126887880121</v>
      </c>
    </row>
    <row r="29" spans="1:19">
      <c r="A29">
        <v>2</v>
      </c>
      <c r="B29">
        <v>3</v>
      </c>
      <c r="C29" t="s">
        <v>138</v>
      </c>
      <c r="D29">
        <v>0.90125546700535464</v>
      </c>
    </row>
    <row r="30" spans="1:19">
      <c r="A30">
        <v>2</v>
      </c>
      <c r="B30">
        <v>1</v>
      </c>
      <c r="C30" t="s">
        <v>139</v>
      </c>
      <c r="D30">
        <v>5.2868233106764098E-2</v>
      </c>
    </row>
    <row r="31" spans="1:19">
      <c r="A31">
        <v>2</v>
      </c>
      <c r="B31">
        <v>2</v>
      </c>
      <c r="C31" t="s">
        <v>139</v>
      </c>
      <c r="D31">
        <v>0.13274584284047791</v>
      </c>
    </row>
    <row r="32" spans="1:19">
      <c r="A32">
        <v>2</v>
      </c>
      <c r="B32">
        <v>3</v>
      </c>
      <c r="C32" t="s">
        <v>139</v>
      </c>
      <c r="D32">
        <v>2.8928773867095726E-2</v>
      </c>
    </row>
    <row r="33" spans="1:4">
      <c r="A33">
        <v>2</v>
      </c>
      <c r="B33">
        <v>1</v>
      </c>
      <c r="C33" t="s">
        <v>140</v>
      </c>
      <c r="D33">
        <v>0.72742993586879001</v>
      </c>
    </row>
    <row r="34" spans="1:4">
      <c r="A34">
        <v>2</v>
      </c>
      <c r="B34">
        <v>2</v>
      </c>
      <c r="C34" t="s">
        <v>140</v>
      </c>
      <c r="D34">
        <v>0.87789276082801404</v>
      </c>
    </row>
    <row r="35" spans="1:4">
      <c r="A35">
        <v>2</v>
      </c>
      <c r="B35">
        <v>3</v>
      </c>
      <c r="C35" t="s">
        <v>140</v>
      </c>
      <c r="D35">
        <v>0.74198592738913516</v>
      </c>
    </row>
    <row r="36" spans="1:4">
      <c r="A36">
        <v>2</v>
      </c>
      <c r="B36">
        <v>1</v>
      </c>
      <c r="C36" t="s">
        <v>177</v>
      </c>
      <c r="D36">
        <v>4.6935286881988343E-2</v>
      </c>
    </row>
    <row r="37" spans="1:4">
      <c r="A37">
        <v>2</v>
      </c>
      <c r="B37">
        <v>2</v>
      </c>
      <c r="C37" t="s">
        <v>177</v>
      </c>
      <c r="D37">
        <v>0.1798462005710886</v>
      </c>
    </row>
    <row r="38" spans="1:4">
      <c r="A38">
        <v>2</v>
      </c>
      <c r="B38">
        <v>3</v>
      </c>
      <c r="C38" t="s">
        <v>177</v>
      </c>
      <c r="D38">
        <v>3.4983650014575367E-2</v>
      </c>
    </row>
    <row r="39" spans="1:4">
      <c r="A39">
        <v>2</v>
      </c>
      <c r="B39">
        <v>1</v>
      </c>
      <c r="C39" t="s">
        <v>142</v>
      </c>
      <c r="D39">
        <v>0.91140802316016933</v>
      </c>
    </row>
    <row r="40" spans="1:4">
      <c r="A40">
        <v>2</v>
      </c>
      <c r="B40">
        <v>2</v>
      </c>
      <c r="C40" t="s">
        <v>142</v>
      </c>
      <c r="D40">
        <v>0.88154474104890235</v>
      </c>
    </row>
    <row r="41" spans="1:4">
      <c r="A41">
        <v>2</v>
      </c>
      <c r="B41">
        <v>3</v>
      </c>
      <c r="C41" t="s">
        <v>142</v>
      </c>
      <c r="D41">
        <v>0.80357230100634391</v>
      </c>
    </row>
    <row r="42" spans="1:4">
      <c r="A42">
        <v>2</v>
      </c>
      <c r="B42">
        <v>1</v>
      </c>
      <c r="C42" t="s">
        <v>156</v>
      </c>
      <c r="D42">
        <v>4.0592620770673292E-2</v>
      </c>
    </row>
    <row r="43" spans="1:4">
      <c r="A43">
        <v>2</v>
      </c>
      <c r="B43">
        <v>2</v>
      </c>
      <c r="C43" t="s">
        <v>156</v>
      </c>
      <c r="D43">
        <v>9.162745457512203E-2</v>
      </c>
    </row>
    <row r="44" spans="1:4">
      <c r="A44">
        <v>2</v>
      </c>
      <c r="B44">
        <v>3</v>
      </c>
      <c r="C44" t="s">
        <v>156</v>
      </c>
      <c r="D44">
        <v>9.7893830804993323E-2</v>
      </c>
    </row>
    <row r="45" spans="1:4">
      <c r="A45">
        <v>2</v>
      </c>
      <c r="B45">
        <v>1</v>
      </c>
      <c r="C45" t="s">
        <v>144</v>
      </c>
      <c r="D45">
        <v>0.47116203374210125</v>
      </c>
    </row>
    <row r="46" spans="1:4">
      <c r="A46">
        <v>2</v>
      </c>
      <c r="B46">
        <v>2</v>
      </c>
      <c r="C46" t="s">
        <v>144</v>
      </c>
      <c r="D46">
        <v>0.76826433301447228</v>
      </c>
    </row>
    <row r="47" spans="1:4">
      <c r="A47">
        <v>2</v>
      </c>
      <c r="B47">
        <v>3</v>
      </c>
      <c r="C47" t="s">
        <v>144</v>
      </c>
      <c r="D47">
        <v>0.54472788830466046</v>
      </c>
    </row>
    <row r="48" spans="1:4">
      <c r="A48">
        <v>2</v>
      </c>
      <c r="B48">
        <v>2</v>
      </c>
      <c r="C48" t="s">
        <v>145</v>
      </c>
      <c r="D48">
        <v>0.4175759120703037</v>
      </c>
    </row>
    <row r="49" spans="1:22">
      <c r="A49">
        <v>2</v>
      </c>
      <c r="B49">
        <v>3</v>
      </c>
      <c r="C49" t="s">
        <v>145</v>
      </c>
      <c r="D49">
        <v>0.32088121444276096</v>
      </c>
    </row>
    <row r="51" spans="1:22">
      <c r="A51" s="1" t="s">
        <v>168</v>
      </c>
      <c r="G51" s="1" t="s">
        <v>142</v>
      </c>
      <c r="M51" s="1" t="s">
        <v>169</v>
      </c>
      <c r="S51" s="1" t="s">
        <v>145</v>
      </c>
    </row>
    <row r="52" spans="1:22">
      <c r="A52" s="7" t="s">
        <v>167</v>
      </c>
      <c r="B52" s="7" t="s">
        <v>11</v>
      </c>
      <c r="C52" s="7" t="s">
        <v>165</v>
      </c>
      <c r="D52" s="9" t="s">
        <v>170</v>
      </c>
      <c r="G52" s="7" t="s">
        <v>167</v>
      </c>
      <c r="H52" s="7" t="s">
        <v>11</v>
      </c>
      <c r="I52" s="7" t="s">
        <v>165</v>
      </c>
      <c r="J52" s="9" t="s">
        <v>170</v>
      </c>
      <c r="M52" s="7" t="s">
        <v>167</v>
      </c>
      <c r="N52" s="7" t="s">
        <v>11</v>
      </c>
      <c r="O52" s="7" t="s">
        <v>165</v>
      </c>
      <c r="P52" s="9" t="s">
        <v>170</v>
      </c>
      <c r="S52" s="7" t="s">
        <v>167</v>
      </c>
      <c r="T52" s="7" t="s">
        <v>11</v>
      </c>
      <c r="U52" s="7" t="s">
        <v>165</v>
      </c>
      <c r="V52" s="9" t="s">
        <v>170</v>
      </c>
    </row>
    <row r="53" spans="1:22">
      <c r="A53" s="5" t="s">
        <v>166</v>
      </c>
      <c r="B53" s="5">
        <f>AVERAGE(D3:D5,D27:D29)</f>
        <v>0.95633794321209964</v>
      </c>
      <c r="C53" s="5">
        <f>STDEV(D3:D5,D27:D29)/SQRT(6)</f>
        <v>4.7691288003139549E-2</v>
      </c>
      <c r="D53" s="10" t="s">
        <v>171</v>
      </c>
      <c r="G53" s="8" t="s">
        <v>138</v>
      </c>
      <c r="H53" s="8">
        <f>AVERAGE(I3:I5,I15:I16)</f>
        <v>0.82581429080528823</v>
      </c>
      <c r="I53" s="8">
        <f>STDEV(I3:I5,I15:I16)/SQRT(5)</f>
        <v>7.9687328568990592E-2</v>
      </c>
      <c r="J53" s="10" t="s">
        <v>172</v>
      </c>
      <c r="M53" s="8" t="s">
        <v>138</v>
      </c>
      <c r="N53" s="8">
        <f>AVERAGE(N3:N5,N12:N14)</f>
        <v>1.0295411353202126</v>
      </c>
      <c r="O53" s="8">
        <f>STDEV(N3:N5,N12:N14)/SQRT(6)</f>
        <v>9.2958084595665208E-2</v>
      </c>
      <c r="P53" s="10" t="s">
        <v>171</v>
      </c>
      <c r="S53" s="8" t="s">
        <v>138</v>
      </c>
      <c r="T53" s="8">
        <f>AVERAGE(S3:S5,S12:S14)</f>
        <v>0.87778805819808781</v>
      </c>
      <c r="U53" s="8">
        <f>STDEV(S3:S5,S12:S14)/SQRT(6)</f>
        <v>7.3871407456110275E-2</v>
      </c>
      <c r="V53" s="10" t="s">
        <v>172</v>
      </c>
    </row>
    <row r="54" spans="1:22">
      <c r="A54" s="5" t="s">
        <v>140</v>
      </c>
      <c r="B54" s="5">
        <f>AVERAGE(D9:D11,D33:D35)</f>
        <v>0.96778873902990581</v>
      </c>
      <c r="C54" s="5">
        <f>STDEV(D9:D11,D33:D35)/SQRT(6)</f>
        <v>0.10395054330053508</v>
      </c>
      <c r="D54" s="10" t="s">
        <v>171</v>
      </c>
      <c r="G54" s="5" t="s">
        <v>140</v>
      </c>
      <c r="H54" s="5">
        <f>AVERAGE(I6:I8,I19:I20)</f>
        <v>1.6396401326193597</v>
      </c>
      <c r="I54" s="5">
        <f>STDEV(I7:I8,I19:I20)/SQRT(5)</f>
        <v>0.23075733011851987</v>
      </c>
      <c r="J54" s="10" t="s">
        <v>171</v>
      </c>
      <c r="M54" s="5" t="s">
        <v>140</v>
      </c>
      <c r="N54" s="5">
        <f>AVERAGE(N6:N8,N15:N17)</f>
        <v>1.1955989429580294</v>
      </c>
      <c r="O54" s="5">
        <f>STDEV(N6:N8,N15:N17)/SQRT(6)</f>
        <v>0.14415186784051601</v>
      </c>
      <c r="P54" s="10" t="s">
        <v>171</v>
      </c>
      <c r="S54" s="5" t="s">
        <v>140</v>
      </c>
      <c r="T54" s="5">
        <f>AVERAGE(S6:S8,S15:S17)</f>
        <v>1.3547845115320296</v>
      </c>
      <c r="U54" s="5">
        <f>STDEV(S6:S8,S15:S17)/SQRT(6)</f>
        <v>0.14833314843139633</v>
      </c>
      <c r="V54" s="10" t="s">
        <v>171</v>
      </c>
    </row>
    <row r="55" spans="1:22">
      <c r="A55" s="5" t="s">
        <v>178</v>
      </c>
      <c r="B55" s="5">
        <f>AVERAGE(D15:D17,D39:D41)</f>
        <v>0.75323742987661035</v>
      </c>
      <c r="C55" s="5">
        <f>STDEV(D15:D17,D39:D41)/SQRT(6)</f>
        <v>7.5754122478246061E-2</v>
      </c>
      <c r="D55" s="10" t="s">
        <v>176</v>
      </c>
      <c r="G55" s="5" t="s">
        <v>178</v>
      </c>
      <c r="H55" s="5">
        <f>AVERAGE(I9:I11,I21:I23)</f>
        <v>1.2977916193173301E-2</v>
      </c>
      <c r="I55" s="5">
        <f>STDEV(I9:I11,I21:I23)/SQRT(6)</f>
        <v>4.1647295718443139E-3</v>
      </c>
      <c r="J55" s="10" t="s">
        <v>174</v>
      </c>
      <c r="M55" s="6" t="s">
        <v>179</v>
      </c>
      <c r="N55" s="6">
        <f>AVERAGE(N9:N11,N18:N20)</f>
        <v>4.5591680151229642E-2</v>
      </c>
      <c r="O55" s="6">
        <f>STDEV(N9:N11,N18:N20)/SQRT(6)</f>
        <v>1.1523364431255472E-2</v>
      </c>
      <c r="P55" s="11" t="s">
        <v>172</v>
      </c>
      <c r="S55" s="6" t="s">
        <v>180</v>
      </c>
      <c r="T55" s="6">
        <f>AVERAGE(S9:S10,S18:S19)</f>
        <v>0.22005207318704334</v>
      </c>
      <c r="U55" s="6">
        <f>STDEV(S9:S11,S18:S19)/SQRT(5)</f>
        <v>5.431447704155111E-2</v>
      </c>
      <c r="V55" s="11" t="s">
        <v>174</v>
      </c>
    </row>
    <row r="56" spans="1:22">
      <c r="A56" s="5" t="s">
        <v>138</v>
      </c>
      <c r="B56" s="5">
        <f>AVERAGE(D6:D8,D30:D32)</f>
        <v>9.8208401825504429E-2</v>
      </c>
      <c r="C56" s="5">
        <f>STDEV(D6:D8,D30:D32)/SQRT(6)</f>
        <v>3.1079422802047525E-2</v>
      </c>
      <c r="D56" s="10" t="s">
        <v>174</v>
      </c>
      <c r="E56" s="13" t="s">
        <v>152</v>
      </c>
      <c r="G56" s="6" t="s">
        <v>181</v>
      </c>
      <c r="H56" s="6">
        <f>AVERAGE(I12:I14,I24:I26)</f>
        <v>1.8846277098180653E-2</v>
      </c>
      <c r="I56" s="6">
        <f>STDEV(I12:I14,I24:I26)/SQRT(6)</f>
        <v>8.1822002652969811E-3</v>
      </c>
      <c r="J56" s="11" t="s">
        <v>174</v>
      </c>
      <c r="O56" s="5"/>
    </row>
    <row r="57" spans="1:22">
      <c r="A57" s="5" t="s">
        <v>140</v>
      </c>
      <c r="B57" s="5">
        <f>AVERAGE(D12:D14,D36:D38)</f>
        <v>0.10457951411894305</v>
      </c>
      <c r="C57" s="5">
        <f>STDEV(D12:D14,D36:D38)/SQRT(6)</f>
        <v>2.3927184694225074E-2</v>
      </c>
      <c r="D57" s="10" t="s">
        <v>174</v>
      </c>
      <c r="E57" s="13"/>
      <c r="O57">
        <f>1-N55</f>
        <v>0.95440831984877039</v>
      </c>
    </row>
    <row r="58" spans="1:22">
      <c r="A58" s="5" t="s">
        <v>178</v>
      </c>
      <c r="B58" s="5">
        <f>AVERAGE(D18:D20,D42:D44)</f>
        <v>0.12378208146069046</v>
      </c>
      <c r="C58" s="5">
        <f>STDEV(D18:D20,D42:D44)/SQRT(6)</f>
        <v>2.7390615330825735E-2</v>
      </c>
      <c r="D58" s="10" t="s">
        <v>174</v>
      </c>
      <c r="E58" s="13"/>
      <c r="H58">
        <f>H53-H55</f>
        <v>0.81283637461211489</v>
      </c>
      <c r="J58">
        <f>1-H55</f>
        <v>0.98702208380682666</v>
      </c>
      <c r="N58">
        <f>N53-N55</f>
        <v>0.98394945516898302</v>
      </c>
      <c r="T58">
        <f>T53-T55</f>
        <v>0.65773598501104447</v>
      </c>
      <c r="U58">
        <f>1-U55</f>
        <v>0.94568552295844888</v>
      </c>
    </row>
    <row r="59" spans="1:22">
      <c r="A59" s="5" t="s">
        <v>179</v>
      </c>
      <c r="B59" s="5">
        <f>AVERAGE(D21:D23,D45:D47)</f>
        <v>0.84032410078098252</v>
      </c>
      <c r="C59" s="5">
        <f>STDEV(D21:D23,D45:D47)/SQRT(6)</f>
        <v>0.1203625327409668</v>
      </c>
      <c r="D59" s="10" t="s">
        <v>176</v>
      </c>
      <c r="E59" s="13"/>
      <c r="H59">
        <f>H54-H55</f>
        <v>1.6266622164261864</v>
      </c>
      <c r="N59">
        <f>N54-N55</f>
        <v>1.1500072628067997</v>
      </c>
      <c r="T59">
        <f>T54-T55</f>
        <v>1.1347324383449862</v>
      </c>
    </row>
    <row r="60" spans="1:22">
      <c r="A60" s="6" t="s">
        <v>180</v>
      </c>
      <c r="B60" s="6">
        <f>AVERAGE(D24:D26,D48:D49)</f>
        <v>0.6280512980093087</v>
      </c>
      <c r="C60" s="6">
        <f>STDEV(D24:D26,D48:D49)/SQRT(5)</f>
        <v>0.185937210553347</v>
      </c>
      <c r="D60" s="11" t="s">
        <v>172</v>
      </c>
      <c r="E60" s="13"/>
      <c r="H60">
        <f>H53-H56</f>
        <v>0.80696801370710758</v>
      </c>
    </row>
    <row r="61" spans="1:22">
      <c r="A61" s="12"/>
      <c r="H61">
        <f>H54-H56</f>
        <v>1.6207938555211792</v>
      </c>
    </row>
    <row r="62" spans="1:22">
      <c r="C62">
        <f>1-B59</f>
        <v>0.15967589921901748</v>
      </c>
      <c r="D62">
        <f>1-B56</f>
        <v>0.90179159817449561</v>
      </c>
    </row>
    <row r="63" spans="1:22">
      <c r="A63" s="1" t="s">
        <v>175</v>
      </c>
      <c r="C63" s="2">
        <f>1-B60</f>
        <v>0.3719487019906913</v>
      </c>
      <c r="D63">
        <f>1-B57</f>
        <v>0.89542048588105694</v>
      </c>
    </row>
    <row r="64" spans="1:22">
      <c r="C64" s="2"/>
      <c r="D64">
        <f>1-B58</f>
        <v>0.87621791853930953</v>
      </c>
    </row>
  </sheetData>
  <mergeCells count="1">
    <mergeCell ref="E56:E60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vATPase Aug. 14</vt:lpstr>
      <vt:lpstr>vATPase Oct. 14</vt:lpstr>
      <vt:lpstr>Parhway genes Aug. 14</vt:lpstr>
      <vt:lpstr>Pathway genes Oct. 14</vt:lpstr>
      <vt:lpstr>Charts</vt:lpstr>
    </vt:vector>
  </TitlesOfParts>
  <Company>University of Nebraska-Lincoln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 Velez</dc:creator>
  <cp:lastModifiedBy>Ana Maria Velez</cp:lastModifiedBy>
  <cp:lastPrinted>2014-11-20T23:30:12Z</cp:lastPrinted>
  <dcterms:created xsi:type="dcterms:W3CDTF">2014-11-20T22:54:39Z</dcterms:created>
  <dcterms:modified xsi:type="dcterms:W3CDTF">2015-06-03T16:56:25Z</dcterms:modified>
</cp:coreProperties>
</file>