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innea's working DC files 9-14-\Avramova, Zoya 19 Sep 16 -\"/>
    </mc:Choice>
  </mc:AlternateContent>
  <bookViews>
    <workbookView xWindow="0" yWindow="0" windowWidth="21600" windowHeight="9600"/>
  </bookViews>
  <sheets>
    <sheet name="log10" sheetId="2" r:id="rId1"/>
    <sheet name="RQ" sheetId="1" r:id="rId2"/>
  </sheets>
  <calcPr calcId="162913"/>
</workbook>
</file>

<file path=xl/calcChain.xml><?xml version="1.0" encoding="utf-8"?>
<calcChain xmlns="http://schemas.openxmlformats.org/spreadsheetml/2006/main">
  <c r="E55" i="2" l="1"/>
  <c r="D52" i="2"/>
  <c r="G52" i="2"/>
  <c r="K53" i="2"/>
  <c r="L53" i="2"/>
  <c r="N53" i="2"/>
  <c r="O53" i="2"/>
  <c r="W53" i="2"/>
  <c r="X53" i="2"/>
  <c r="AF52" i="2"/>
  <c r="AK55" i="2"/>
  <c r="AJ52" i="2"/>
  <c r="AM53" i="2"/>
  <c r="AQ52" i="2"/>
  <c r="AR52" i="2"/>
  <c r="H53" i="2"/>
  <c r="P53" i="2"/>
  <c r="AA53" i="2"/>
  <c r="AU53" i="2"/>
  <c r="AL53" i="2"/>
  <c r="J53" i="2"/>
  <c r="T53" i="2"/>
  <c r="D53" i="2"/>
  <c r="AQ53" i="2"/>
  <c r="R52" i="2"/>
  <c r="AJ53" i="2"/>
  <c r="AV53" i="2"/>
  <c r="AE52" i="2"/>
  <c r="AB52" i="2"/>
  <c r="S53" i="2"/>
  <c r="C24" i="2"/>
  <c r="D25" i="2"/>
  <c r="K25" i="2"/>
  <c r="O24" i="2"/>
  <c r="T25" i="2"/>
  <c r="W24" i="2"/>
  <c r="X25" i="2"/>
  <c r="Y27" i="2"/>
  <c r="AB24" i="2"/>
  <c r="AG27" i="2"/>
  <c r="AI24" i="2"/>
  <c r="AJ24" i="2"/>
  <c r="AQ24" i="2"/>
  <c r="AR25" i="2"/>
  <c r="AS27" i="2"/>
  <c r="AV24" i="2"/>
  <c r="G25" i="2"/>
  <c r="H25" i="2"/>
  <c r="J25" i="2"/>
  <c r="P25" i="2"/>
  <c r="AU25" i="2"/>
  <c r="AL25" i="2"/>
  <c r="S25" i="2"/>
  <c r="AE25" i="2"/>
  <c r="L25" i="2"/>
  <c r="AF25" i="2"/>
  <c r="AM25" i="2"/>
  <c r="R25" i="2"/>
  <c r="AA25" i="2"/>
  <c r="W25" i="2"/>
  <c r="AO27" i="2"/>
  <c r="AN24" i="2"/>
  <c r="AL24" i="2"/>
  <c r="I27" i="2"/>
  <c r="I55" i="2"/>
  <c r="AU52" i="2"/>
  <c r="P52" i="2"/>
  <c r="H52" i="2"/>
  <c r="AN52" i="2"/>
  <c r="AA52" i="2"/>
  <c r="Y55" i="2"/>
  <c r="N52" i="2"/>
  <c r="AK27" i="2"/>
  <c r="M27" i="2"/>
  <c r="E27" i="2"/>
  <c r="AU24" i="2"/>
  <c r="AF24" i="2"/>
  <c r="AE24" i="2"/>
  <c r="R24" i="2"/>
  <c r="P24" i="2"/>
  <c r="G24" i="2"/>
  <c r="N25" i="2"/>
  <c r="AQ25" i="2"/>
  <c r="AC27" i="2"/>
  <c r="AA24" i="2"/>
  <c r="U27" i="2"/>
  <c r="Q27" i="2"/>
  <c r="N24" i="2"/>
  <c r="O52" i="2" l="1"/>
  <c r="Q55" i="2"/>
  <c r="X52" i="2"/>
  <c r="AS55" i="2"/>
  <c r="AI52" i="2"/>
  <c r="AR53" i="2"/>
  <c r="AI53" i="2"/>
  <c r="G53" i="2"/>
  <c r="K52" i="2"/>
  <c r="L52" i="2"/>
  <c r="AG55" i="2"/>
  <c r="AF53" i="2"/>
  <c r="AV52" i="2"/>
  <c r="AL52" i="2"/>
  <c r="AJ25" i="2"/>
  <c r="AI25" i="2"/>
  <c r="O25" i="2"/>
  <c r="X24" i="2"/>
  <c r="D24" i="2"/>
  <c r="C25" i="2"/>
  <c r="AR24" i="2"/>
  <c r="AV25" i="2"/>
  <c r="H24" i="2"/>
  <c r="K24" i="2"/>
  <c r="L24" i="2"/>
  <c r="AO55" i="2"/>
  <c r="M55" i="2"/>
  <c r="S24" i="2"/>
  <c r="AN25" i="2"/>
  <c r="S52" i="2"/>
  <c r="AN53" i="2"/>
  <c r="AW55" i="2"/>
  <c r="J24" i="2"/>
  <c r="T24" i="2"/>
  <c r="AB25" i="2"/>
  <c r="J52" i="2"/>
  <c r="T52" i="2"/>
  <c r="C53" i="2"/>
  <c r="AB53" i="2"/>
  <c r="U55" i="2"/>
  <c r="W52" i="2"/>
  <c r="AE53" i="2"/>
  <c r="AM24" i="2"/>
  <c r="AM52" i="2"/>
  <c r="R53" i="2"/>
  <c r="AC55" i="2"/>
  <c r="C52" i="2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N53" i="1"/>
  <c r="M53" i="1"/>
  <c r="L53" i="1"/>
  <c r="J53" i="1"/>
  <c r="I53" i="1"/>
  <c r="H53" i="1"/>
  <c r="F53" i="1"/>
  <c r="E53" i="1"/>
  <c r="C53" i="1"/>
  <c r="B53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N52" i="1"/>
  <c r="M52" i="1"/>
  <c r="L52" i="1"/>
  <c r="J52" i="1"/>
  <c r="I52" i="1"/>
  <c r="H52" i="1"/>
  <c r="F52" i="1"/>
  <c r="E52" i="1"/>
  <c r="C52" i="1"/>
  <c r="B52" i="1"/>
  <c r="O46" i="1"/>
  <c r="O45" i="1"/>
  <c r="K45" i="1"/>
  <c r="D45" i="1"/>
  <c r="O44" i="1"/>
  <c r="K44" i="1"/>
  <c r="G44" i="1"/>
  <c r="D44" i="1"/>
  <c r="O43" i="1"/>
  <c r="K43" i="1"/>
  <c r="G43" i="1"/>
  <c r="D43" i="1"/>
  <c r="O42" i="1"/>
  <c r="K42" i="1"/>
  <c r="G42" i="1"/>
  <c r="D42" i="1"/>
  <c r="O41" i="1"/>
  <c r="K41" i="1"/>
  <c r="G41" i="1"/>
  <c r="D41" i="1"/>
  <c r="O40" i="1"/>
  <c r="K40" i="1"/>
  <c r="G40" i="1"/>
  <c r="D40" i="1"/>
  <c r="O39" i="1"/>
  <c r="K39" i="1"/>
  <c r="G39" i="1"/>
  <c r="D39" i="1"/>
  <c r="O38" i="1"/>
  <c r="K38" i="1"/>
  <c r="G38" i="1"/>
  <c r="D38" i="1"/>
  <c r="O37" i="1"/>
  <c r="K37" i="1"/>
  <c r="G37" i="1"/>
  <c r="D37" i="1"/>
  <c r="O36" i="1"/>
  <c r="K36" i="1"/>
  <c r="G36" i="1"/>
  <c r="D36" i="1"/>
  <c r="O35" i="1"/>
  <c r="K35" i="1"/>
  <c r="G35" i="1"/>
  <c r="D35" i="1"/>
  <c r="O34" i="1"/>
  <c r="K34" i="1"/>
  <c r="G34" i="1"/>
  <c r="D34" i="1"/>
  <c r="O33" i="1"/>
  <c r="K33" i="1"/>
  <c r="G33" i="1"/>
  <c r="D33" i="1"/>
  <c r="O32" i="1"/>
  <c r="K32" i="1"/>
  <c r="G32" i="1"/>
  <c r="D32" i="1"/>
  <c r="AN25" i="1"/>
  <c r="AM25" i="1"/>
  <c r="AK25" i="1"/>
  <c r="AJ25" i="1"/>
  <c r="AH25" i="1"/>
  <c r="AG25" i="1"/>
  <c r="AF25" i="1"/>
  <c r="AD25" i="1"/>
  <c r="AC25" i="1"/>
  <c r="AA25" i="1"/>
  <c r="Z25" i="1"/>
  <c r="X25" i="1"/>
  <c r="W25" i="1"/>
  <c r="U25" i="1"/>
  <c r="T25" i="1"/>
  <c r="R25" i="1"/>
  <c r="Q25" i="1"/>
  <c r="P25" i="1"/>
  <c r="N25" i="1"/>
  <c r="M25" i="1"/>
  <c r="L25" i="1"/>
  <c r="J25" i="1"/>
  <c r="I25" i="1"/>
  <c r="H25" i="1"/>
  <c r="F25" i="1"/>
  <c r="E25" i="1"/>
  <c r="C25" i="1"/>
  <c r="B25" i="1"/>
  <c r="AN24" i="1"/>
  <c r="AM24" i="1"/>
  <c r="AK24" i="1"/>
  <c r="AJ24" i="1"/>
  <c r="AH24" i="1"/>
  <c r="AG24" i="1"/>
  <c r="AF24" i="1"/>
  <c r="AD24" i="1"/>
  <c r="AC24" i="1"/>
  <c r="AA24" i="1"/>
  <c r="Z24" i="1"/>
  <c r="X24" i="1"/>
  <c r="W24" i="1"/>
  <c r="U24" i="1"/>
  <c r="T24" i="1"/>
  <c r="R24" i="1"/>
  <c r="Q24" i="1"/>
  <c r="P24" i="1"/>
  <c r="N24" i="1"/>
  <c r="M24" i="1"/>
  <c r="L24" i="1"/>
  <c r="J24" i="1"/>
  <c r="I24" i="1"/>
  <c r="H24" i="1"/>
  <c r="F24" i="1"/>
  <c r="E24" i="1"/>
  <c r="C24" i="1"/>
  <c r="B24" i="1"/>
  <c r="S21" i="1"/>
  <c r="S20" i="1"/>
  <c r="S19" i="1"/>
  <c r="AI18" i="1"/>
  <c r="AE18" i="1"/>
  <c r="Y18" i="1"/>
  <c r="S18" i="1"/>
  <c r="O18" i="1"/>
  <c r="AO17" i="1"/>
  <c r="AI17" i="1"/>
  <c r="AE17" i="1"/>
  <c r="AB17" i="1"/>
  <c r="Y17" i="1"/>
  <c r="S17" i="1"/>
  <c r="O17" i="1"/>
  <c r="K17" i="1"/>
  <c r="D17" i="1"/>
  <c r="AO16" i="1"/>
  <c r="AI16" i="1"/>
  <c r="AE16" i="1"/>
  <c r="AB16" i="1"/>
  <c r="Y16" i="1"/>
  <c r="V16" i="1"/>
  <c r="S16" i="1"/>
  <c r="O16" i="1"/>
  <c r="K16" i="1"/>
  <c r="G16" i="1"/>
  <c r="D16" i="1"/>
  <c r="AO15" i="1"/>
  <c r="AI15" i="1"/>
  <c r="AE15" i="1"/>
  <c r="AB15" i="1"/>
  <c r="Y15" i="1"/>
  <c r="V15" i="1"/>
  <c r="S15" i="1"/>
  <c r="O15" i="1"/>
  <c r="K15" i="1"/>
  <c r="G15" i="1"/>
  <c r="D15" i="1"/>
  <c r="AO14" i="1"/>
  <c r="AI14" i="1"/>
  <c r="AE14" i="1"/>
  <c r="AB14" i="1"/>
  <c r="Y14" i="1"/>
  <c r="V14" i="1"/>
  <c r="S14" i="1"/>
  <c r="O14" i="1"/>
  <c r="K14" i="1"/>
  <c r="G14" i="1"/>
  <c r="D14" i="1"/>
  <c r="AO13" i="1"/>
  <c r="AL13" i="1"/>
  <c r="AI13" i="1"/>
  <c r="AE13" i="1"/>
  <c r="AB13" i="1"/>
  <c r="Y13" i="1"/>
  <c r="V13" i="1"/>
  <c r="S13" i="1"/>
  <c r="O13" i="1"/>
  <c r="K13" i="1"/>
  <c r="G13" i="1"/>
  <c r="D13" i="1"/>
  <c r="AO12" i="1"/>
  <c r="AL12" i="1"/>
  <c r="AI12" i="1"/>
  <c r="AE12" i="1"/>
  <c r="AB12" i="1"/>
  <c r="Y12" i="1"/>
  <c r="V12" i="1"/>
  <c r="S12" i="1"/>
  <c r="O12" i="1"/>
  <c r="K12" i="1"/>
  <c r="G12" i="1"/>
  <c r="D12" i="1"/>
  <c r="AO11" i="1"/>
  <c r="AL11" i="1"/>
  <c r="AI11" i="1"/>
  <c r="AE11" i="1"/>
  <c r="AB11" i="1"/>
  <c r="Y11" i="1"/>
  <c r="V11" i="1"/>
  <c r="S11" i="1"/>
  <c r="O11" i="1"/>
  <c r="K11" i="1"/>
  <c r="G11" i="1"/>
  <c r="D11" i="1"/>
  <c r="AO10" i="1"/>
  <c r="AL10" i="1"/>
  <c r="AI10" i="1"/>
  <c r="AE10" i="1"/>
  <c r="AB10" i="1"/>
  <c r="Y10" i="1"/>
  <c r="V10" i="1"/>
  <c r="S10" i="1"/>
  <c r="O10" i="1"/>
  <c r="K10" i="1"/>
  <c r="G10" i="1"/>
  <c r="D10" i="1"/>
  <c r="AO9" i="1"/>
  <c r="AL9" i="1"/>
  <c r="AI9" i="1"/>
  <c r="AE9" i="1"/>
  <c r="AB9" i="1"/>
  <c r="Y9" i="1"/>
  <c r="V9" i="1"/>
  <c r="S9" i="1"/>
  <c r="O9" i="1"/>
  <c r="K9" i="1"/>
  <c r="G9" i="1"/>
  <c r="D9" i="1"/>
  <c r="AO8" i="1"/>
  <c r="AL8" i="1"/>
  <c r="AI8" i="1"/>
  <c r="AE8" i="1"/>
  <c r="AB8" i="1"/>
  <c r="Y8" i="1"/>
  <c r="V8" i="1"/>
  <c r="S8" i="1"/>
  <c r="O8" i="1"/>
  <c r="K8" i="1"/>
  <c r="G8" i="1"/>
  <c r="D8" i="1"/>
  <c r="AO7" i="1"/>
  <c r="AL7" i="1"/>
  <c r="AI7" i="1"/>
  <c r="AE7" i="1"/>
  <c r="AB7" i="1"/>
  <c r="Y7" i="1"/>
  <c r="V7" i="1"/>
  <c r="S7" i="1"/>
  <c r="O7" i="1"/>
  <c r="K7" i="1"/>
  <c r="G7" i="1"/>
  <c r="D7" i="1"/>
  <c r="AO6" i="1"/>
  <c r="AL6" i="1"/>
  <c r="AI6" i="1"/>
  <c r="AE6" i="1"/>
  <c r="AB6" i="1"/>
  <c r="Y6" i="1"/>
  <c r="V6" i="1"/>
  <c r="S6" i="1"/>
  <c r="O6" i="1"/>
  <c r="K6" i="1"/>
  <c r="G6" i="1"/>
  <c r="D6" i="1"/>
  <c r="AO5" i="1"/>
  <c r="AL5" i="1"/>
  <c r="AI5" i="1"/>
  <c r="AE5" i="1"/>
  <c r="AB5" i="1"/>
  <c r="Y5" i="1"/>
  <c r="V5" i="1"/>
  <c r="S5" i="1"/>
  <c r="O5" i="1"/>
  <c r="K5" i="1"/>
  <c r="G5" i="1"/>
  <c r="D5" i="1"/>
  <c r="AO4" i="1"/>
  <c r="AL4" i="1"/>
  <c r="AI4" i="1"/>
  <c r="AE4" i="1"/>
  <c r="AB4" i="1"/>
  <c r="Y4" i="1"/>
  <c r="V4" i="1"/>
  <c r="S4" i="1"/>
  <c r="O4" i="1"/>
  <c r="K4" i="1"/>
  <c r="G4" i="1"/>
  <c r="D4" i="1"/>
  <c r="G53" i="1" l="1"/>
  <c r="AL25" i="1"/>
  <c r="D53" i="1"/>
  <c r="G25" i="1"/>
  <c r="AI25" i="1"/>
  <c r="O25" i="1"/>
  <c r="K53" i="1"/>
  <c r="AO25" i="1"/>
  <c r="O53" i="1"/>
  <c r="AB25" i="1"/>
  <c r="D25" i="1"/>
  <c r="AE25" i="1"/>
  <c r="K52" i="1"/>
  <c r="K25" i="1"/>
  <c r="S25" i="1"/>
  <c r="V25" i="1"/>
  <c r="Y25" i="1"/>
  <c r="K24" i="1"/>
  <c r="S24" i="1"/>
  <c r="AI24" i="1"/>
  <c r="D24" i="1"/>
  <c r="AB24" i="1"/>
  <c r="D52" i="1"/>
  <c r="V24" i="1"/>
  <c r="AL24" i="1"/>
  <c r="G24" i="1"/>
  <c r="O24" i="1"/>
  <c r="AE24" i="1"/>
  <c r="G52" i="1"/>
  <c r="O52" i="1"/>
  <c r="Y24" i="1"/>
  <c r="AO24" i="1"/>
</calcChain>
</file>

<file path=xl/sharedStrings.xml><?xml version="1.0" encoding="utf-8"?>
<sst xmlns="http://schemas.openxmlformats.org/spreadsheetml/2006/main" count="269" uniqueCount="29">
  <si>
    <t>GFP relative transcript level</t>
  </si>
  <si>
    <t>Plants</t>
  </si>
  <si>
    <t>ME-1</t>
  </si>
  <si>
    <t>ME-2</t>
  </si>
  <si>
    <t>ME-3</t>
  </si>
  <si>
    <t>ME-4</t>
  </si>
  <si>
    <t>ME-5</t>
  </si>
  <si>
    <t>ME-6</t>
  </si>
  <si>
    <t>ME-7</t>
  </si>
  <si>
    <t>ME-8</t>
  </si>
  <si>
    <t>ME-10</t>
  </si>
  <si>
    <t>ME-11</t>
  </si>
  <si>
    <t>ME-12</t>
  </si>
  <si>
    <t>RD29A</t>
  </si>
  <si>
    <t>S1</t>
  </si>
  <si>
    <t>S3</t>
  </si>
  <si>
    <t>mean</t>
  </si>
  <si>
    <t>SEM</t>
  </si>
  <si>
    <t>p-value</t>
  </si>
  <si>
    <t>endogenous RD29B relative transcript level</t>
  </si>
  <si>
    <t>R0</t>
  </si>
  <si>
    <t>N/A</t>
  </si>
  <si>
    <t>S3/S1 ratio</t>
  </si>
  <si>
    <t xml:space="preserve"> -</t>
  </si>
  <si>
    <t>Wilcoxon test between S1 and S3</t>
  </si>
  <si>
    <r>
      <t>GFP relative transcript level (log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)</t>
    </r>
  </si>
  <si>
    <r>
      <t xml:space="preserve">Student's </t>
    </r>
    <r>
      <rPr>
        <b/>
        <i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-test against the control RD29A construct</t>
    </r>
  </si>
  <si>
    <r>
      <t>endogenous RD29B relative transcript level (log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)</t>
    </r>
  </si>
  <si>
    <r>
      <t xml:space="preserve">Student's </t>
    </r>
    <r>
      <rPr>
        <b/>
        <i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-test between S1 and S3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</si>
</sst>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2" fillId="0" borderId="0" xfId="0" applyNumberFormat="1" applyFont="1" applyBorder="1" applyAlignment="1">
      <alignment horizontal="center"/>
    </xf>
    <xf numFmtId="164" fontId="0" fillId="0" borderId="0" xfId="0" applyNumberFormat="1" applyFill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3" xfId="0" applyNumberFormat="1" applyBorder="1"/>
    <xf numFmtId="164" fontId="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ill="1"/>
    <xf numFmtId="164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applyBorder="1"/>
    <xf numFmtId="0" fontId="2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3" xfId="0" applyNumberFormat="1" applyBorder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2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10">
    <dxf>
      <font>
        <color theme="3"/>
      </font>
    </dxf>
    <dxf>
      <font>
        <b val="0"/>
        <i val="0"/>
        <color rgb="FF00B050"/>
      </font>
    </dxf>
    <dxf>
      <font>
        <color rgb="FFFF0000"/>
      </font>
    </dxf>
    <dxf>
      <font>
        <b/>
        <i val="0"/>
      </font>
    </dxf>
    <dxf>
      <font>
        <color theme="3"/>
      </font>
    </dxf>
    <dxf>
      <font>
        <b val="0"/>
        <i val="0"/>
        <color rgb="FF00B050"/>
      </font>
    </dxf>
    <dxf>
      <font>
        <color rgb="FFFF0000"/>
      </font>
    </dxf>
    <dxf>
      <font>
        <color theme="3"/>
      </font>
    </dxf>
    <dxf>
      <font>
        <b val="0"/>
        <i val="0"/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5"/>
  <sheetViews>
    <sheetView tabSelected="1" zoomScaleNormal="100" zoomScalePageLayoutView="50" workbookViewId="0">
      <selection activeCell="S34" sqref="S34"/>
    </sheetView>
  </sheetViews>
  <sheetFormatPr defaultRowHeight="15" x14ac:dyDescent="0.25"/>
  <cols>
    <col min="5" max="5" width="10.42578125" bestFit="1" customWidth="1"/>
    <col min="9" max="9" width="10.42578125" bestFit="1" customWidth="1"/>
    <col min="13" max="13" width="10.42578125" bestFit="1" customWidth="1"/>
    <col min="17" max="17" width="10.42578125" bestFit="1" customWidth="1"/>
    <col min="21" max="21" width="10.42578125" bestFit="1" customWidth="1"/>
    <col min="25" max="25" width="10.42578125" bestFit="1" customWidth="1"/>
    <col min="29" max="29" width="10.42578125" bestFit="1" customWidth="1"/>
    <col min="33" max="33" width="10.42578125" bestFit="1" customWidth="1"/>
    <col min="37" max="37" width="10.42578125" bestFit="1" customWidth="1"/>
    <col min="41" max="41" width="10.42578125" bestFit="1" customWidth="1"/>
    <col min="45" max="45" width="10.42578125" bestFit="1" customWidth="1"/>
    <col min="49" max="49" width="10.42578125" bestFit="1" customWidth="1"/>
  </cols>
  <sheetData>
    <row r="1" spans="1:50" s="1" customFormat="1" ht="18" x14ac:dyDescent="0.35">
      <c r="A1" s="50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</row>
    <row r="2" spans="1:50" s="1" customFormat="1" x14ac:dyDescent="0.25">
      <c r="A2" s="2" t="s">
        <v>1</v>
      </c>
      <c r="B2" s="51" t="s">
        <v>2</v>
      </c>
      <c r="C2" s="51"/>
      <c r="D2" s="51"/>
      <c r="E2" s="51"/>
      <c r="F2" s="51" t="s">
        <v>3</v>
      </c>
      <c r="G2" s="51"/>
      <c r="H2" s="51"/>
      <c r="I2" s="51"/>
      <c r="J2" s="51" t="s">
        <v>4</v>
      </c>
      <c r="K2" s="51"/>
      <c r="L2" s="51"/>
      <c r="M2" s="51"/>
      <c r="N2" s="51" t="s">
        <v>5</v>
      </c>
      <c r="O2" s="51"/>
      <c r="P2" s="51"/>
      <c r="Q2" s="51"/>
      <c r="R2" s="51" t="s">
        <v>6</v>
      </c>
      <c r="S2" s="51"/>
      <c r="T2" s="51"/>
      <c r="U2" s="51"/>
      <c r="V2" s="51" t="s">
        <v>7</v>
      </c>
      <c r="W2" s="51"/>
      <c r="X2" s="51"/>
      <c r="Y2" s="51"/>
      <c r="Z2" s="51" t="s">
        <v>8</v>
      </c>
      <c r="AA2" s="51"/>
      <c r="AB2" s="51"/>
      <c r="AC2" s="51"/>
      <c r="AD2" s="51" t="s">
        <v>9</v>
      </c>
      <c r="AE2" s="51"/>
      <c r="AF2" s="51"/>
      <c r="AG2" s="51"/>
      <c r="AH2" s="51" t="s">
        <v>10</v>
      </c>
      <c r="AI2" s="51"/>
      <c r="AJ2" s="51"/>
      <c r="AK2" s="51"/>
      <c r="AL2" s="51" t="s">
        <v>11</v>
      </c>
      <c r="AM2" s="51"/>
      <c r="AN2" s="51"/>
      <c r="AO2" s="51"/>
      <c r="AP2" s="51" t="s">
        <v>12</v>
      </c>
      <c r="AQ2" s="51"/>
      <c r="AR2" s="51"/>
      <c r="AS2" s="51"/>
      <c r="AT2" s="51" t="s">
        <v>13</v>
      </c>
      <c r="AU2" s="51"/>
      <c r="AV2" s="51"/>
      <c r="AW2" s="51"/>
      <c r="AX2" s="3"/>
    </row>
    <row r="3" spans="1:50" x14ac:dyDescent="0.25">
      <c r="A3" s="4"/>
      <c r="B3" s="32" t="s">
        <v>20</v>
      </c>
      <c r="C3" s="4" t="s">
        <v>14</v>
      </c>
      <c r="D3" s="4" t="s">
        <v>15</v>
      </c>
      <c r="E3" s="25" t="s">
        <v>22</v>
      </c>
      <c r="F3" s="32" t="s">
        <v>20</v>
      </c>
      <c r="G3" s="4" t="s">
        <v>14</v>
      </c>
      <c r="H3" s="4" t="s">
        <v>15</v>
      </c>
      <c r="I3" s="25" t="s">
        <v>22</v>
      </c>
      <c r="J3" s="25" t="s">
        <v>20</v>
      </c>
      <c r="K3" s="4" t="s">
        <v>14</v>
      </c>
      <c r="L3" s="4" t="s">
        <v>15</v>
      </c>
      <c r="M3" s="25" t="s">
        <v>22</v>
      </c>
      <c r="N3" s="32" t="s">
        <v>20</v>
      </c>
      <c r="O3" s="4" t="s">
        <v>14</v>
      </c>
      <c r="P3" s="4" t="s">
        <v>15</v>
      </c>
      <c r="Q3" s="25" t="s">
        <v>22</v>
      </c>
      <c r="R3" s="32" t="s">
        <v>20</v>
      </c>
      <c r="S3" s="4" t="s">
        <v>14</v>
      </c>
      <c r="T3" s="4" t="s">
        <v>15</v>
      </c>
      <c r="U3" s="25" t="s">
        <v>22</v>
      </c>
      <c r="V3" s="32" t="s">
        <v>20</v>
      </c>
      <c r="W3" s="4" t="s">
        <v>14</v>
      </c>
      <c r="X3" s="4" t="s">
        <v>15</v>
      </c>
      <c r="Y3" s="25" t="s">
        <v>22</v>
      </c>
      <c r="Z3" s="32" t="s">
        <v>20</v>
      </c>
      <c r="AA3" s="4" t="s">
        <v>14</v>
      </c>
      <c r="AB3" s="4" t="s">
        <v>15</v>
      </c>
      <c r="AC3" s="25" t="s">
        <v>22</v>
      </c>
      <c r="AD3" s="32" t="s">
        <v>20</v>
      </c>
      <c r="AE3" s="4" t="s">
        <v>14</v>
      </c>
      <c r="AF3" s="4" t="s">
        <v>15</v>
      </c>
      <c r="AG3" s="25" t="s">
        <v>22</v>
      </c>
      <c r="AH3" s="32" t="s">
        <v>20</v>
      </c>
      <c r="AI3" s="4" t="s">
        <v>14</v>
      </c>
      <c r="AJ3" s="4" t="s">
        <v>15</v>
      </c>
      <c r="AK3" s="25" t="s">
        <v>22</v>
      </c>
      <c r="AL3" s="32" t="s">
        <v>20</v>
      </c>
      <c r="AM3" s="4" t="s">
        <v>14</v>
      </c>
      <c r="AN3" s="4" t="s">
        <v>15</v>
      </c>
      <c r="AO3" s="25" t="s">
        <v>22</v>
      </c>
      <c r="AP3" s="32" t="s">
        <v>20</v>
      </c>
      <c r="AQ3" s="4" t="s">
        <v>14</v>
      </c>
      <c r="AR3" s="4" t="s">
        <v>15</v>
      </c>
      <c r="AS3" s="25" t="s">
        <v>22</v>
      </c>
      <c r="AT3" s="32" t="s">
        <v>20</v>
      </c>
      <c r="AU3" s="4" t="s">
        <v>14</v>
      </c>
      <c r="AV3" s="4" t="s">
        <v>15</v>
      </c>
      <c r="AW3" s="25" t="s">
        <v>22</v>
      </c>
    </row>
    <row r="4" spans="1:50" x14ac:dyDescent="0.25">
      <c r="A4" s="5">
        <v>1</v>
      </c>
      <c r="B4" s="46"/>
      <c r="C4" s="6">
        <v>3.5392526633065207</v>
      </c>
      <c r="D4" s="6">
        <v>4.0811066555016877</v>
      </c>
      <c r="E4" s="6">
        <v>0.54185399219516706</v>
      </c>
      <c r="F4" s="6"/>
      <c r="G4" s="6">
        <v>1.7330726893226338</v>
      </c>
      <c r="H4" s="6">
        <v>2.2448236819514018</v>
      </c>
      <c r="I4" s="6">
        <v>0.51175099262876789</v>
      </c>
      <c r="J4" s="9" t="s">
        <v>21</v>
      </c>
      <c r="K4" s="6">
        <v>0.37843770883471839</v>
      </c>
      <c r="L4" s="6">
        <v>1.3116306953930605</v>
      </c>
      <c r="M4" s="6">
        <v>0.93319298655834215</v>
      </c>
      <c r="N4" s="6">
        <v>3.2081196680761424</v>
      </c>
      <c r="O4" s="6">
        <v>4.8938876437944359</v>
      </c>
      <c r="P4" s="6">
        <v>4.442342650298464</v>
      </c>
      <c r="Q4" s="6">
        <v>-0.45154499349597149</v>
      </c>
      <c r="R4" s="6"/>
      <c r="S4" s="6">
        <v>6.6398616186455275</v>
      </c>
      <c r="T4" s="6">
        <v>6.3689346225479433</v>
      </c>
      <c r="U4" s="6">
        <v>-0.27092699609758425</v>
      </c>
      <c r="V4" s="6"/>
      <c r="W4" s="6">
        <v>3.2984286667753366</v>
      </c>
      <c r="X4" s="6">
        <v>3.2984286667753353</v>
      </c>
      <c r="Y4" s="6">
        <v>-1.2054093331916106E-15</v>
      </c>
      <c r="Z4" s="6"/>
      <c r="AA4" s="6">
        <v>2.9973986711113554</v>
      </c>
      <c r="AB4" s="6">
        <v>4.442342650298464</v>
      </c>
      <c r="AC4" s="6">
        <v>1.4449439791871088</v>
      </c>
      <c r="AD4" s="6"/>
      <c r="AE4" s="6">
        <v>2.0039996854202173</v>
      </c>
      <c r="AF4" s="6">
        <v>2.3652356802169945</v>
      </c>
      <c r="AG4" s="6">
        <v>0.36123599479677715</v>
      </c>
      <c r="AH4" s="6"/>
      <c r="AI4" s="6">
        <v>3.0275016706777533</v>
      </c>
      <c r="AJ4" s="6">
        <v>2.5759566771817815</v>
      </c>
      <c r="AK4" s="6">
        <v>-0.45154499349597182</v>
      </c>
      <c r="AL4" s="6">
        <v>2.4555446789161879</v>
      </c>
      <c r="AM4" s="6">
        <v>2.6060596767481785</v>
      </c>
      <c r="AN4" s="6">
        <v>3.6897676611385122</v>
      </c>
      <c r="AO4" s="6">
        <v>1.0837079843903337</v>
      </c>
      <c r="AP4" s="7"/>
      <c r="AQ4" s="6">
        <v>-0.4945492785908277</v>
      </c>
      <c r="AR4" s="6">
        <v>0.4988497071003104</v>
      </c>
      <c r="AS4" s="6">
        <v>0.99339898569113816</v>
      </c>
      <c r="AT4" s="6"/>
      <c r="AU4" s="6">
        <v>0.10751071273713471</v>
      </c>
      <c r="AV4" s="6">
        <v>-0.37413728032523452</v>
      </c>
      <c r="AW4" s="6">
        <v>-0.48164799306236927</v>
      </c>
    </row>
    <row r="5" spans="1:50" x14ac:dyDescent="0.25">
      <c r="A5" s="8">
        <v>2</v>
      </c>
      <c r="B5" s="12"/>
      <c r="C5" s="9">
        <v>4.4122396507320669</v>
      </c>
      <c r="D5" s="9">
        <v>3.5693556628729191</v>
      </c>
      <c r="E5" s="9">
        <v>-0.8428839878591482</v>
      </c>
      <c r="F5" s="9"/>
      <c r="G5" s="9">
        <v>2.8167806737129664</v>
      </c>
      <c r="H5" s="9">
        <v>3.1479136689433451</v>
      </c>
      <c r="I5" s="9">
        <v>0.33113299523037859</v>
      </c>
      <c r="J5" s="9">
        <v>0.95039470059628328</v>
      </c>
      <c r="K5" s="9">
        <v>2.3652356802169945</v>
      </c>
      <c r="L5" s="9">
        <v>1.1912186971274685</v>
      </c>
      <c r="M5" s="9">
        <v>-1.174016983089526</v>
      </c>
      <c r="N5" s="9">
        <v>4.5326516489976587</v>
      </c>
      <c r="O5" s="9">
        <v>4.5627546485640575</v>
      </c>
      <c r="P5" s="9">
        <v>5.7668746312199808</v>
      </c>
      <c r="Q5" s="9">
        <v>1.2041199826559235</v>
      </c>
      <c r="R5" s="9"/>
      <c r="S5" s="9">
        <v>5.5561536342551952</v>
      </c>
      <c r="T5" s="9">
        <v>5.1347116403256221</v>
      </c>
      <c r="U5" s="9">
        <v>-0.42144199392957299</v>
      </c>
      <c r="V5" s="9"/>
      <c r="W5" s="9">
        <v>4.382136651165669</v>
      </c>
      <c r="X5" s="9">
        <v>5.6163596333879902</v>
      </c>
      <c r="Y5" s="9">
        <v>1.2342229822223212</v>
      </c>
      <c r="Z5" s="9"/>
      <c r="AA5" s="9">
        <v>4.2617246529000754</v>
      </c>
      <c r="AB5" s="9">
        <v>3.6596646615721138</v>
      </c>
      <c r="AC5" s="9">
        <v>-0.60205999132796173</v>
      </c>
      <c r="AD5" s="9"/>
      <c r="AE5" s="9">
        <v>4.1714156542008816</v>
      </c>
      <c r="AF5" s="9">
        <v>1.913690686721023</v>
      </c>
      <c r="AG5" s="9">
        <v>-2.2577249674798585</v>
      </c>
      <c r="AH5" s="9"/>
      <c r="AI5" s="9">
        <v>3.0877076698105492</v>
      </c>
      <c r="AJ5" s="9">
        <v>2.3050296810841973</v>
      </c>
      <c r="AK5" s="9">
        <v>-0.78267798872635153</v>
      </c>
      <c r="AL5" s="9">
        <v>2.0642056845530123</v>
      </c>
      <c r="AM5" s="9">
        <v>2.8769866728457627</v>
      </c>
      <c r="AN5" s="9">
        <v>3.9004886581032987</v>
      </c>
      <c r="AO5" s="9">
        <v>1.0235019852575362</v>
      </c>
      <c r="AP5" s="10"/>
      <c r="AQ5" s="9">
        <v>-0.79557927425480779</v>
      </c>
      <c r="AR5" s="9">
        <v>-0.49454927859082665</v>
      </c>
      <c r="AS5" s="9">
        <v>0.3010299956639812</v>
      </c>
      <c r="AT5" s="9"/>
      <c r="AU5" s="9">
        <v>0.95039470059628228</v>
      </c>
      <c r="AV5" s="9">
        <v>1.4621456932250501</v>
      </c>
      <c r="AW5" s="9">
        <v>0.51175099262876766</v>
      </c>
    </row>
    <row r="6" spans="1:50" x14ac:dyDescent="0.25">
      <c r="A6" s="8">
        <v>3</v>
      </c>
      <c r="B6" s="12"/>
      <c r="C6" s="9">
        <v>3.0275016706777533</v>
      </c>
      <c r="D6" s="9">
        <v>3.178016668509744</v>
      </c>
      <c r="E6" s="9">
        <v>0.15051499783199063</v>
      </c>
      <c r="F6" s="9"/>
      <c r="G6" s="9">
        <v>1.1611156975610699</v>
      </c>
      <c r="H6" s="9">
        <v>0.28812871013552377</v>
      </c>
      <c r="I6" s="9">
        <v>-0.87298698742554615</v>
      </c>
      <c r="J6" s="9">
        <v>-0.64506427642281816</v>
      </c>
      <c r="K6" s="9">
        <v>0.16771671186993228</v>
      </c>
      <c r="L6" s="9">
        <v>1.0106006997290793</v>
      </c>
      <c r="M6" s="9">
        <v>0.84288398785914698</v>
      </c>
      <c r="N6" s="9">
        <v>2.0039996854202173</v>
      </c>
      <c r="O6" s="9">
        <v>2.3050296810841986</v>
      </c>
      <c r="P6" s="9">
        <v>3.1178106693769463</v>
      </c>
      <c r="Q6" s="9">
        <v>0.81278098829274781</v>
      </c>
      <c r="R6" s="9"/>
      <c r="S6" s="9">
        <v>6.790376616477519</v>
      </c>
      <c r="T6" s="9">
        <v>7.1215096117078964</v>
      </c>
      <c r="U6" s="9">
        <v>0.33113299523037742</v>
      </c>
      <c r="V6" s="9"/>
      <c r="W6" s="9">
        <v>6.3990376221143421</v>
      </c>
      <c r="X6" s="9">
        <v>7.1516126112742944</v>
      </c>
      <c r="Y6" s="9">
        <v>0.75257498915995269</v>
      </c>
      <c r="Z6" s="9"/>
      <c r="AA6" s="9">
        <v>4.1413126546344827</v>
      </c>
      <c r="AB6" s="9">
        <v>4.1413126546344827</v>
      </c>
      <c r="AC6" s="9">
        <v>0</v>
      </c>
      <c r="AD6" s="9"/>
      <c r="AE6" s="9">
        <v>3.2081196680761424</v>
      </c>
      <c r="AF6" s="9">
        <v>2.2147206823850034</v>
      </c>
      <c r="AG6" s="9">
        <v>-0.99339898569113882</v>
      </c>
      <c r="AH6" s="9"/>
      <c r="AI6" s="9">
        <v>2.4254416793497908</v>
      </c>
      <c r="AJ6" s="9">
        <v>1.7330726893226338</v>
      </c>
      <c r="AK6" s="9">
        <v>-0.69236899002715691</v>
      </c>
      <c r="AL6" s="9">
        <v>4.1714156542008807</v>
      </c>
      <c r="AM6" s="9">
        <v>4.5928576481304555</v>
      </c>
      <c r="AN6" s="9">
        <v>5.8270806303527776</v>
      </c>
      <c r="AO6" s="9">
        <v>1.2342229822223227</v>
      </c>
      <c r="AP6" s="10"/>
      <c r="AQ6" s="9">
        <v>4.2316216533336775</v>
      </c>
      <c r="AR6" s="9">
        <v>4.1714156542008816</v>
      </c>
      <c r="AS6" s="9">
        <v>-6.0205999132796249E-2</v>
      </c>
      <c r="AT6" s="9"/>
      <c r="AU6" s="9">
        <v>-7.3107284661253408E-2</v>
      </c>
      <c r="AV6" s="9">
        <v>-0.22362228249324403</v>
      </c>
      <c r="AW6" s="9">
        <v>-0.15051499783199063</v>
      </c>
    </row>
    <row r="7" spans="1:50" x14ac:dyDescent="0.25">
      <c r="A7" s="8">
        <v>4</v>
      </c>
      <c r="B7" s="12"/>
      <c r="C7" s="9">
        <v>3.3887376654745305</v>
      </c>
      <c r="D7" s="9">
        <v>5.6765656325207869</v>
      </c>
      <c r="E7" s="9">
        <v>2.2878279670462565</v>
      </c>
      <c r="F7" s="4"/>
      <c r="G7" s="9">
        <v>3.8703856585369003</v>
      </c>
      <c r="H7" s="9">
        <v>2.9973986711113554</v>
      </c>
      <c r="I7" s="9">
        <v>-0.87298698742554481</v>
      </c>
      <c r="J7" s="9">
        <v>3.5091496637401236</v>
      </c>
      <c r="K7" s="9">
        <v>3.7198706607049101</v>
      </c>
      <c r="L7" s="9">
        <v>5.0142996420600294</v>
      </c>
      <c r="M7" s="9">
        <v>1.2944289813551197</v>
      </c>
      <c r="N7" s="9">
        <v>2.4254416793497908</v>
      </c>
      <c r="O7" s="9">
        <v>3.8402826589705019</v>
      </c>
      <c r="P7" s="9">
        <v>4.2316216533336775</v>
      </c>
      <c r="Q7" s="9">
        <v>0.39133899436317604</v>
      </c>
      <c r="R7" s="9"/>
      <c r="S7" s="9">
        <v>5.1648146398920209</v>
      </c>
      <c r="T7" s="9">
        <v>4.803578645095242</v>
      </c>
      <c r="U7" s="9">
        <v>-0.36123599479677898</v>
      </c>
      <c r="V7" s="9"/>
      <c r="W7" s="9">
        <v>4.9540936429272326</v>
      </c>
      <c r="X7" s="9">
        <v>6.5194496203799339</v>
      </c>
      <c r="Y7" s="9">
        <v>1.5653559774527008</v>
      </c>
      <c r="Z7" s="9"/>
      <c r="AA7" s="9">
        <v>3.6295616620057154</v>
      </c>
      <c r="AB7" s="9">
        <v>0.89018870146348716</v>
      </c>
      <c r="AC7" s="9">
        <v>-2.7393729605422279</v>
      </c>
      <c r="AD7" s="9"/>
      <c r="AE7" s="9">
        <v>5.1046086407592242</v>
      </c>
      <c r="AF7" s="9">
        <v>3.4489436646073259</v>
      </c>
      <c r="AG7" s="9">
        <v>-1.6556649761518976</v>
      </c>
      <c r="AH7" s="9"/>
      <c r="AI7" s="9">
        <v>4.0510036559352889</v>
      </c>
      <c r="AJ7" s="9">
        <v>3.5091496637401218</v>
      </c>
      <c r="AK7" s="9">
        <v>-0.54185399219516694</v>
      </c>
      <c r="AL7" s="9">
        <v>4.0811066555016877</v>
      </c>
      <c r="AM7" s="9">
        <v>4.4724456498648619</v>
      </c>
      <c r="AN7" s="9">
        <v>5.5260506346887963</v>
      </c>
      <c r="AO7" s="9">
        <v>1.0536049848239346</v>
      </c>
      <c r="AP7" s="10"/>
      <c r="AQ7" s="9">
        <v>2.6361626763145778</v>
      </c>
      <c r="AR7" s="9">
        <v>1.9437936862874214</v>
      </c>
      <c r="AS7" s="9">
        <v>-0.69236899002715646</v>
      </c>
      <c r="AT7" s="9"/>
      <c r="AU7" s="9">
        <v>-0.31393128119243807</v>
      </c>
      <c r="AV7" s="9">
        <v>-0.61496127685641866</v>
      </c>
      <c r="AW7" s="9">
        <v>-0.30102999566398064</v>
      </c>
    </row>
    <row r="8" spans="1:50" x14ac:dyDescent="0.25">
      <c r="A8" s="8">
        <v>5</v>
      </c>
      <c r="B8" s="12"/>
      <c r="C8" s="9">
        <v>1.7932786884554297</v>
      </c>
      <c r="D8" s="9">
        <v>3.0576046702441517</v>
      </c>
      <c r="E8" s="9">
        <v>1.264325981788722</v>
      </c>
      <c r="F8" s="4"/>
      <c r="G8" s="9">
        <v>1.8835876871546249</v>
      </c>
      <c r="H8" s="9">
        <v>2.4555446789161892</v>
      </c>
      <c r="I8" s="9">
        <v>0.57195699176156434</v>
      </c>
      <c r="J8" s="9">
        <v>1.4019396940922551</v>
      </c>
      <c r="K8" s="9">
        <v>1.9437936862874203</v>
      </c>
      <c r="L8" s="9">
        <v>3.5994586624393183</v>
      </c>
      <c r="M8" s="9">
        <v>1.655664976151898</v>
      </c>
      <c r="N8" s="9">
        <v>0.89018870146348628</v>
      </c>
      <c r="O8" s="9">
        <v>2.6361626763145773</v>
      </c>
      <c r="P8" s="9">
        <v>3.9004886581032978</v>
      </c>
      <c r="Q8" s="9">
        <v>1.2643259817887209</v>
      </c>
      <c r="R8" s="9"/>
      <c r="S8" s="9">
        <v>2.8468836732793648</v>
      </c>
      <c r="T8" s="9">
        <v>3.1178106693769476</v>
      </c>
      <c r="U8" s="9">
        <v>0.2709269960975827</v>
      </c>
      <c r="V8" s="9"/>
      <c r="W8" s="9">
        <v>4.3219306520328722</v>
      </c>
      <c r="X8" s="9">
        <v>4.8938876437944359</v>
      </c>
      <c r="Y8" s="9">
        <v>0.57195699176156312</v>
      </c>
      <c r="Z8" s="9"/>
      <c r="AA8" s="9">
        <v>3.4188406650409289</v>
      </c>
      <c r="AB8" s="9">
        <v>2.6361626763145782</v>
      </c>
      <c r="AC8" s="9">
        <v>-0.78267798872635042</v>
      </c>
      <c r="AD8" s="9"/>
      <c r="AE8" s="9">
        <v>2.1846176828186055</v>
      </c>
      <c r="AF8" s="9">
        <v>2.0943086841194112</v>
      </c>
      <c r="AG8" s="9">
        <v>-9.0308998699194384E-2</v>
      </c>
      <c r="AH8" s="9"/>
      <c r="AI8" s="9">
        <v>3.3285316663417346</v>
      </c>
      <c r="AJ8" s="9">
        <v>2.6662656758809749</v>
      </c>
      <c r="AK8" s="9">
        <v>-0.66226599046075951</v>
      </c>
      <c r="AL8" s="9">
        <v>3.3586346659081316</v>
      </c>
      <c r="AM8" s="9">
        <v>3.4790466641737252</v>
      </c>
      <c r="AN8" s="9">
        <v>4.0510036559352889</v>
      </c>
      <c r="AO8" s="9">
        <v>0.571956991761564</v>
      </c>
      <c r="AP8" s="10"/>
      <c r="AQ8" s="9">
        <v>3.1479136689433451</v>
      </c>
      <c r="AR8" s="9">
        <v>2.4254416793497908</v>
      </c>
      <c r="AS8" s="9">
        <v>-0.72247198959355419</v>
      </c>
      <c r="AT8" s="9"/>
      <c r="AU8" s="9">
        <v>0.25802571056912743</v>
      </c>
      <c r="AV8" s="9">
        <v>-0.40424027989163208</v>
      </c>
      <c r="AW8" s="9">
        <v>-0.66226599046075951</v>
      </c>
    </row>
    <row r="9" spans="1:50" x14ac:dyDescent="0.25">
      <c r="A9" s="8">
        <v>6</v>
      </c>
      <c r="B9" s="12"/>
      <c r="C9" s="9">
        <v>2.9070896724121611</v>
      </c>
      <c r="D9" s="9">
        <v>2.3652356802169945</v>
      </c>
      <c r="E9" s="9">
        <v>-0.54185399219516661</v>
      </c>
      <c r="F9" s="4"/>
      <c r="G9" s="9">
        <v>3.1479136689433451</v>
      </c>
      <c r="H9" s="9">
        <v>3.3887376654745305</v>
      </c>
      <c r="I9" s="9">
        <v>0.24082399653118539</v>
      </c>
      <c r="J9" s="9">
        <v>2.4555446789161879</v>
      </c>
      <c r="K9" s="9">
        <v>2.9973986711113545</v>
      </c>
      <c r="L9" s="9">
        <v>3.358634665908133</v>
      </c>
      <c r="M9" s="9">
        <v>0.3612359947967782</v>
      </c>
      <c r="N9" s="9">
        <v>0.43864370796751539</v>
      </c>
      <c r="O9" s="9">
        <v>0.25802571056912638</v>
      </c>
      <c r="P9" s="9">
        <v>0.73967370363149565</v>
      </c>
      <c r="Q9" s="9">
        <v>0.48164799306236927</v>
      </c>
      <c r="R9" s="9"/>
      <c r="S9" s="9">
        <v>3.178016668509744</v>
      </c>
      <c r="T9" s="9">
        <v>2.2147206823850043</v>
      </c>
      <c r="U9" s="9">
        <v>-0.96329598612473966</v>
      </c>
      <c r="V9" s="9"/>
      <c r="W9" s="9">
        <v>4.4724456498648628</v>
      </c>
      <c r="X9" s="9">
        <v>4.863784644228037</v>
      </c>
      <c r="Y9" s="9">
        <v>0.39133899436317449</v>
      </c>
      <c r="Z9" s="4"/>
      <c r="AA9" s="9">
        <v>3.6295616620057145</v>
      </c>
      <c r="AB9" s="9">
        <v>2.8167806737129664</v>
      </c>
      <c r="AC9" s="9">
        <v>-0.81278098829274814</v>
      </c>
      <c r="AD9" s="9"/>
      <c r="AE9" s="9">
        <v>1.7029696897562352</v>
      </c>
      <c r="AF9" s="9">
        <v>1.4922486927914485</v>
      </c>
      <c r="AG9" s="9">
        <v>-0.21072099696478666</v>
      </c>
      <c r="AH9" s="9"/>
      <c r="AI9" s="9">
        <v>1.7932786884554308</v>
      </c>
      <c r="AJ9" s="9">
        <v>-0.46444627902442809</v>
      </c>
      <c r="AK9" s="9">
        <v>-2.257724967479859</v>
      </c>
      <c r="AL9" s="9">
        <v>3.1178106693769476</v>
      </c>
      <c r="AM9" s="9">
        <v>3.6295616620057158</v>
      </c>
      <c r="AN9" s="9">
        <v>4.8336816446616409</v>
      </c>
      <c r="AO9" s="9">
        <v>1.204119982655925</v>
      </c>
      <c r="AP9" s="10"/>
      <c r="AQ9" s="9">
        <v>2.3050296810841973</v>
      </c>
      <c r="AR9" s="9">
        <v>2.1545146832522066</v>
      </c>
      <c r="AS9" s="9">
        <v>-0.15051499783199063</v>
      </c>
      <c r="AT9" s="4"/>
      <c r="AU9" s="9">
        <v>-0.46444627902442809</v>
      </c>
      <c r="AV9" s="9">
        <v>0.28812871013552488</v>
      </c>
      <c r="AW9" s="9">
        <v>0.75257498915995302</v>
      </c>
    </row>
    <row r="10" spans="1:50" x14ac:dyDescent="0.25">
      <c r="A10" s="8">
        <v>7</v>
      </c>
      <c r="B10" s="12"/>
      <c r="C10" s="9">
        <v>3.5091496637401236</v>
      </c>
      <c r="D10" s="9">
        <v>4.6831666468296493</v>
      </c>
      <c r="E10" s="9">
        <v>1.1740169830895257</v>
      </c>
      <c r="F10" s="4"/>
      <c r="G10" s="9">
        <v>3.9907976568024925</v>
      </c>
      <c r="H10" s="9">
        <v>4.2015186537672804</v>
      </c>
      <c r="I10" s="9">
        <v>0.21072099696478727</v>
      </c>
      <c r="J10" s="9" t="s">
        <v>21</v>
      </c>
      <c r="K10" s="9">
        <v>2.0039996854202173</v>
      </c>
      <c r="L10" s="9">
        <v>3.0275016706777533</v>
      </c>
      <c r="M10" s="9">
        <v>1.0235019852575358</v>
      </c>
      <c r="N10" s="9">
        <v>0.64936470493230214</v>
      </c>
      <c r="O10" s="9">
        <v>2.967295671544957</v>
      </c>
      <c r="P10" s="9">
        <v>3.178016668509744</v>
      </c>
      <c r="Q10" s="9">
        <v>0.21072099696478688</v>
      </c>
      <c r="R10" s="9"/>
      <c r="S10" s="9">
        <v>6.3689346225479451</v>
      </c>
      <c r="T10" s="9">
        <v>6.6097586190791295</v>
      </c>
      <c r="U10" s="9">
        <v>0.24082399653118422</v>
      </c>
      <c r="V10" s="9"/>
      <c r="W10" s="9">
        <v>3.8101796594041031</v>
      </c>
      <c r="X10" s="9">
        <v>4.5326516489976587</v>
      </c>
      <c r="Y10" s="9">
        <v>0.72247198959355574</v>
      </c>
      <c r="Z10" s="4"/>
      <c r="AA10" s="9">
        <v>1.1310126979946715</v>
      </c>
      <c r="AB10" s="9">
        <v>1.221321696693866</v>
      </c>
      <c r="AC10" s="9">
        <v>9.0308998699194606E-2</v>
      </c>
      <c r="AD10" s="9"/>
      <c r="AE10" s="9">
        <v>3.7198706607049092</v>
      </c>
      <c r="AF10" s="9">
        <v>2.0943086841194112</v>
      </c>
      <c r="AG10" s="9">
        <v>-1.6255619765854983</v>
      </c>
      <c r="AH10" s="9"/>
      <c r="AI10" s="9">
        <v>2.1545146832522066</v>
      </c>
      <c r="AJ10" s="9">
        <v>2.4856476784825867</v>
      </c>
      <c r="AK10" s="9">
        <v>0.33113299523037976</v>
      </c>
      <c r="AL10" s="9">
        <v>-0.28382828162603896</v>
      </c>
      <c r="AM10" s="9">
        <v>1.6126606910570418</v>
      </c>
      <c r="AN10" s="9">
        <v>2.6963686754473732</v>
      </c>
      <c r="AO10" s="9">
        <v>1.0837079843903317</v>
      </c>
      <c r="AP10" s="10"/>
      <c r="AQ10" s="9">
        <v>3.208119668076141</v>
      </c>
      <c r="AR10" s="9">
        <v>2.6361626763145773</v>
      </c>
      <c r="AS10" s="9">
        <v>-0.57195699176156389</v>
      </c>
      <c r="AT10" s="4"/>
      <c r="AU10" s="9">
        <v>2.0406664969221451</v>
      </c>
      <c r="AV10" s="9">
        <v>1.7095335016917663</v>
      </c>
      <c r="AW10" s="9">
        <v>-0.33113299523037876</v>
      </c>
    </row>
    <row r="11" spans="1:50" x14ac:dyDescent="0.25">
      <c r="A11" s="8">
        <v>8</v>
      </c>
      <c r="B11" s="12"/>
      <c r="C11" s="9">
        <v>2.6963686754473732</v>
      </c>
      <c r="D11" s="9">
        <v>2.1846176828186055</v>
      </c>
      <c r="E11" s="9">
        <v>-0.51175099262876811</v>
      </c>
      <c r="F11" s="4"/>
      <c r="G11" s="9">
        <v>2.3953386797833933</v>
      </c>
      <c r="H11" s="9">
        <v>3.6295616620057154</v>
      </c>
      <c r="I11" s="9">
        <v>1.2342229822223219</v>
      </c>
      <c r="J11" s="9">
        <v>1.8233816880218281</v>
      </c>
      <c r="K11" s="9">
        <v>3.2683256672089382</v>
      </c>
      <c r="L11" s="9">
        <v>1.9437936862874203</v>
      </c>
      <c r="M11" s="9">
        <v>-1.3245319809215179</v>
      </c>
      <c r="N11" s="9">
        <v>3.4489436646073259</v>
      </c>
      <c r="O11" s="9">
        <v>4.6229606476968534</v>
      </c>
      <c r="P11" s="9">
        <v>5.1648146398920209</v>
      </c>
      <c r="Q11" s="9">
        <v>0.54185399219516694</v>
      </c>
      <c r="R11" s="9">
        <v>1.4320426936586514</v>
      </c>
      <c r="S11" s="9">
        <v>4.1413126546344827</v>
      </c>
      <c r="T11" s="9">
        <v>3.8101796594041049</v>
      </c>
      <c r="U11" s="9">
        <v>-0.3311329952303782</v>
      </c>
      <c r="V11" s="9"/>
      <c r="W11" s="9">
        <v>4.3219306520328722</v>
      </c>
      <c r="X11" s="9">
        <v>4.7433726459624452</v>
      </c>
      <c r="Y11" s="9">
        <v>0.42144199392957293</v>
      </c>
      <c r="Z11" s="4"/>
      <c r="AA11" s="9">
        <v>2.3351326806505961</v>
      </c>
      <c r="AB11" s="9">
        <v>2.6060596767481798</v>
      </c>
      <c r="AC11" s="9">
        <v>0.27092699609758386</v>
      </c>
      <c r="AD11" s="9"/>
      <c r="AE11" s="9">
        <v>1.9136906867210219</v>
      </c>
      <c r="AF11" s="9">
        <v>2.4555446789161892</v>
      </c>
      <c r="AG11" s="9">
        <v>0.54185399219516739</v>
      </c>
      <c r="AH11" s="9"/>
      <c r="AI11" s="9">
        <v>3.5994586624393166</v>
      </c>
      <c r="AJ11" s="9">
        <v>2.3953386797833933</v>
      </c>
      <c r="AK11" s="9">
        <v>-1.2041199826559235</v>
      </c>
      <c r="AL11" s="9">
        <v>1.3116306953930614</v>
      </c>
      <c r="AM11" s="9">
        <v>2.3652356802169945</v>
      </c>
      <c r="AN11" s="9">
        <v>2.6060596767481785</v>
      </c>
      <c r="AO11" s="9">
        <v>0.24082399653118416</v>
      </c>
      <c r="AP11" s="10"/>
      <c r="AQ11" s="9">
        <v>2.9672956715449557</v>
      </c>
      <c r="AR11" s="9">
        <v>3.0877076698105492</v>
      </c>
      <c r="AS11" s="9">
        <v>0.12041199826559326</v>
      </c>
      <c r="AT11" s="4"/>
      <c r="AU11" s="9">
        <v>2.8835504847812925</v>
      </c>
      <c r="AV11" s="9">
        <v>2.672829487816506</v>
      </c>
      <c r="AW11" s="9">
        <v>-0.21072099696478652</v>
      </c>
    </row>
    <row r="12" spans="1:50" x14ac:dyDescent="0.25">
      <c r="A12" s="8">
        <v>9</v>
      </c>
      <c r="B12" s="12"/>
      <c r="C12" s="9">
        <v>4.0209006563688909</v>
      </c>
      <c r="D12" s="9">
        <v>2.4254416793497908</v>
      </c>
      <c r="E12" s="9">
        <v>-1.5954589770191006</v>
      </c>
      <c r="F12" s="4"/>
      <c r="G12" s="9">
        <v>3.2683256672089382</v>
      </c>
      <c r="H12" s="9">
        <v>3.1178106693769463</v>
      </c>
      <c r="I12" s="9">
        <v>-0.15051499783199174</v>
      </c>
      <c r="J12" s="9">
        <v>1.4320426936586526</v>
      </c>
      <c r="K12" s="9">
        <v>2.9371926719785586</v>
      </c>
      <c r="L12" s="9">
        <v>5.1347116403256203</v>
      </c>
      <c r="M12" s="9">
        <v>2.1975189683470622</v>
      </c>
      <c r="N12" s="9">
        <v>3.7800766598377065</v>
      </c>
      <c r="O12" s="9">
        <v>4.9239906433608338</v>
      </c>
      <c r="P12" s="9">
        <v>5.5260506346887963</v>
      </c>
      <c r="Q12" s="9">
        <v>0.60205999132796251</v>
      </c>
      <c r="R12" s="9">
        <v>3.1479136689433451</v>
      </c>
      <c r="S12" s="9">
        <v>4.9540936429272326</v>
      </c>
      <c r="T12" s="9">
        <v>4.6229606476968526</v>
      </c>
      <c r="U12" s="9">
        <v>-0.33113299523038053</v>
      </c>
      <c r="V12" s="9"/>
      <c r="W12" s="9">
        <v>6.4592436212471389</v>
      </c>
      <c r="X12" s="9">
        <v>6.0679046268839638</v>
      </c>
      <c r="Y12" s="9">
        <v>-0.39133899436317515</v>
      </c>
      <c r="Z12" s="4"/>
      <c r="AA12" s="9">
        <v>3.8703856585369003</v>
      </c>
      <c r="AB12" s="9">
        <v>4.6831666468296493</v>
      </c>
      <c r="AC12" s="9">
        <v>0.81278098829274892</v>
      </c>
      <c r="AD12" s="9"/>
      <c r="AE12" s="9">
        <v>3.5392526633065207</v>
      </c>
      <c r="AF12" s="9">
        <v>2.2147206823850043</v>
      </c>
      <c r="AG12" s="9">
        <v>-1.3245319809215164</v>
      </c>
      <c r="AH12" s="9"/>
      <c r="AI12" s="9">
        <v>3.7198706607049101</v>
      </c>
      <c r="AJ12" s="9">
        <v>2.6060596767481798</v>
      </c>
      <c r="AK12" s="9">
        <v>-1.1138109839567303</v>
      </c>
      <c r="AL12" s="9">
        <v>3.3887376654745305</v>
      </c>
      <c r="AM12" s="9">
        <v>2.8468836732793639</v>
      </c>
      <c r="AN12" s="9">
        <v>5.0444026416264256</v>
      </c>
      <c r="AO12" s="9">
        <v>2.1975189683470617</v>
      </c>
      <c r="AP12" s="10"/>
      <c r="AQ12" s="9">
        <v>3.9907976568024934</v>
      </c>
      <c r="AR12" s="9">
        <v>4.0209006563688909</v>
      </c>
      <c r="AS12" s="9">
        <v>3.0102999566397746E-2</v>
      </c>
      <c r="AT12" s="4"/>
      <c r="AU12" s="9">
        <v>3.5458164752420518</v>
      </c>
      <c r="AV12" s="9">
        <v>2.4320054912853206</v>
      </c>
      <c r="AW12" s="9">
        <v>-1.1138109839567312</v>
      </c>
    </row>
    <row r="13" spans="1:50" x14ac:dyDescent="0.25">
      <c r="A13" s="8">
        <v>10</v>
      </c>
      <c r="B13" s="12"/>
      <c r="C13" s="9">
        <v>5.4959476351223984</v>
      </c>
      <c r="D13" s="9">
        <v>5.6464626329543881</v>
      </c>
      <c r="E13" s="9">
        <v>0.15051499783199029</v>
      </c>
      <c r="F13" s="4"/>
      <c r="G13" s="9">
        <v>2.9973986711113549</v>
      </c>
      <c r="H13" s="9">
        <v>3.2081196680761424</v>
      </c>
      <c r="I13" s="9">
        <v>0.21072099696478722</v>
      </c>
      <c r="J13" s="9" t="s">
        <v>21</v>
      </c>
      <c r="K13" s="9">
        <v>-0.10321028422765087</v>
      </c>
      <c r="L13" s="9">
        <v>0.76977670319789415</v>
      </c>
      <c r="M13" s="9">
        <v>0.87298698742554492</v>
      </c>
      <c r="N13" s="9">
        <v>-0.25372528205964145</v>
      </c>
      <c r="O13" s="9">
        <v>0.98049770016268167</v>
      </c>
      <c r="P13" s="9">
        <v>2.9070896724121598</v>
      </c>
      <c r="Q13" s="9">
        <v>1.9265919722494782</v>
      </c>
      <c r="R13" s="9">
        <v>3.1178106693769476</v>
      </c>
      <c r="S13" s="9">
        <v>5.0142996420600294</v>
      </c>
      <c r="T13" s="9">
        <v>6.2184196247159536</v>
      </c>
      <c r="U13" s="9">
        <v>1.2041199826559241</v>
      </c>
      <c r="V13" s="9"/>
      <c r="W13" s="9">
        <v>3.9907976568024925</v>
      </c>
      <c r="X13" s="9">
        <v>3.8101796594041049</v>
      </c>
      <c r="Y13" s="9">
        <v>-0.18061799739838794</v>
      </c>
      <c r="Z13" s="4"/>
      <c r="AA13" s="9">
        <v>5.6765656325207869</v>
      </c>
      <c r="AB13" s="9">
        <v>5.1949176394584189</v>
      </c>
      <c r="AC13" s="9">
        <v>-0.48164799306236772</v>
      </c>
      <c r="AD13" s="9"/>
      <c r="AE13" s="9">
        <v>2.7264716750137721</v>
      </c>
      <c r="AF13" s="9">
        <v>1.281527695826663</v>
      </c>
      <c r="AG13" s="9">
        <v>-1.444943979187109</v>
      </c>
      <c r="AH13" s="9"/>
      <c r="AI13" s="9">
        <v>2.9371926719785586</v>
      </c>
      <c r="AJ13" s="9">
        <v>2.3351326806505961</v>
      </c>
      <c r="AK13" s="9">
        <v>-0.6020599913279624</v>
      </c>
      <c r="AL13" s="9" t="s">
        <v>21</v>
      </c>
      <c r="AM13" s="9">
        <v>2.214720682385003</v>
      </c>
      <c r="AN13" s="9">
        <v>3.9907976568024934</v>
      </c>
      <c r="AO13" s="9">
        <v>1.7760769744174905</v>
      </c>
      <c r="AP13" s="10"/>
      <c r="AQ13" s="9">
        <v>2.1846176828186055</v>
      </c>
      <c r="AR13" s="9">
        <v>2.1545146832522066</v>
      </c>
      <c r="AS13" s="9">
        <v>-3.0102999566398534E-2</v>
      </c>
      <c r="AT13" s="4"/>
      <c r="AU13" s="9">
        <v>1.8299454999573592</v>
      </c>
      <c r="AV13" s="9">
        <v>0.17428052380546294</v>
      </c>
      <c r="AW13" s="9">
        <v>-1.6556649761518965</v>
      </c>
    </row>
    <row r="14" spans="1:50" x14ac:dyDescent="0.25">
      <c r="A14" s="8">
        <v>11</v>
      </c>
      <c r="B14" s="12"/>
      <c r="C14" s="9">
        <v>3.9907976568024925</v>
      </c>
      <c r="D14" s="9">
        <v>4.4122396507320669</v>
      </c>
      <c r="E14" s="9">
        <v>0.42144199392957454</v>
      </c>
      <c r="F14" s="4"/>
      <c r="G14" s="9">
        <v>3.4790466641737252</v>
      </c>
      <c r="H14" s="9">
        <v>3.539252663306522</v>
      </c>
      <c r="I14" s="9">
        <v>6.0205999132796943E-2</v>
      </c>
      <c r="J14" s="9">
        <v>3.5091496637401218</v>
      </c>
      <c r="K14" s="9">
        <v>5.5260506346887963</v>
      </c>
      <c r="L14" s="9">
        <v>6.2184196247159527</v>
      </c>
      <c r="M14" s="9">
        <v>0.69236899002715568</v>
      </c>
      <c r="N14" s="9">
        <v>3.6295616620057154</v>
      </c>
      <c r="O14" s="9">
        <v>3.1479136689433451</v>
      </c>
      <c r="P14" s="9">
        <v>4.5627546485640575</v>
      </c>
      <c r="Q14" s="9">
        <v>1.4148409796207126</v>
      </c>
      <c r="R14" s="9">
        <v>5.6765656325207869</v>
      </c>
      <c r="S14" s="9">
        <v>6.9107886147431099</v>
      </c>
      <c r="T14" s="9">
        <v>7.7536726026022569</v>
      </c>
      <c r="U14" s="9">
        <v>0.84288398785914664</v>
      </c>
      <c r="V14" s="9"/>
      <c r="W14" s="9">
        <v>4.9239906433608338</v>
      </c>
      <c r="X14" s="9">
        <v>4.8336816446616409</v>
      </c>
      <c r="Y14" s="9">
        <v>-9.0308998699193191E-2</v>
      </c>
      <c r="Z14" s="4"/>
      <c r="AA14" s="9">
        <v>5.1648146398920183</v>
      </c>
      <c r="AB14" s="9">
        <v>4.4724456498648619</v>
      </c>
      <c r="AC14" s="9">
        <v>-0.69236899002715646</v>
      </c>
      <c r="AD14" s="9"/>
      <c r="AE14" s="9">
        <v>3.8402826589705019</v>
      </c>
      <c r="AF14" s="9">
        <v>2.8769866728457627</v>
      </c>
      <c r="AG14" s="9">
        <v>-0.9632959861247391</v>
      </c>
      <c r="AH14" s="9"/>
      <c r="AI14" s="9">
        <v>2.6963686754473741</v>
      </c>
      <c r="AJ14" s="9">
        <v>1.913690686721023</v>
      </c>
      <c r="AK14" s="9">
        <v>-0.78267798872635119</v>
      </c>
      <c r="AL14" s="9">
        <v>3.2081196680761424</v>
      </c>
      <c r="AM14" s="9">
        <v>3.6596646615721138</v>
      </c>
      <c r="AN14" s="9">
        <v>4.382136651165669</v>
      </c>
      <c r="AO14" s="9">
        <v>0.72247198959355496</v>
      </c>
      <c r="AP14" s="10"/>
      <c r="AT14" s="4"/>
      <c r="AU14" s="9">
        <v>-0.81911846188567528</v>
      </c>
      <c r="AV14" s="9">
        <v>-1.9028264462760067</v>
      </c>
      <c r="AW14" s="9">
        <v>-1.0837079843903314</v>
      </c>
    </row>
    <row r="15" spans="1:50" x14ac:dyDescent="0.25">
      <c r="A15" s="8">
        <v>12</v>
      </c>
      <c r="B15" s="12"/>
      <c r="C15" s="9">
        <v>2.9672956715449557</v>
      </c>
      <c r="D15" s="9">
        <v>2.7264716750137721</v>
      </c>
      <c r="E15" s="9">
        <v>-0.24082399653118375</v>
      </c>
      <c r="F15" s="4"/>
      <c r="G15" s="9">
        <v>3.0877076698105492</v>
      </c>
      <c r="H15" s="9">
        <v>2.6963686754473732</v>
      </c>
      <c r="I15" s="9">
        <v>-0.3913389943631756</v>
      </c>
      <c r="J15" s="9">
        <v>1.6126606910570407</v>
      </c>
      <c r="K15" s="9">
        <v>1.0106006997290793</v>
      </c>
      <c r="L15" s="9">
        <v>3.7800766598377065</v>
      </c>
      <c r="M15" s="9">
        <v>2.7694759601086267</v>
      </c>
      <c r="N15" s="9">
        <v>1.8534846875882267</v>
      </c>
      <c r="O15" s="9">
        <v>3.178016668509744</v>
      </c>
      <c r="P15" s="9">
        <v>4.6229606476968534</v>
      </c>
      <c r="Q15" s="9">
        <v>1.4449439791871099</v>
      </c>
      <c r="R15" s="9">
        <v>3.4489436646073273</v>
      </c>
      <c r="S15" s="9">
        <v>4.1413126546344845</v>
      </c>
      <c r="T15" s="9">
        <v>5.586256633821594</v>
      </c>
      <c r="U15" s="9">
        <v>1.4449439791871093</v>
      </c>
      <c r="V15" s="9"/>
      <c r="W15" s="9">
        <v>4.3219306520328722</v>
      </c>
      <c r="X15" s="9">
        <v>4.9841966424936315</v>
      </c>
      <c r="Y15" s="9">
        <v>0.66226599046075874</v>
      </c>
      <c r="Z15" s="4"/>
      <c r="AA15" s="9">
        <v>3.5994586624393166</v>
      </c>
      <c r="AB15" s="9">
        <v>2.5759566771817815</v>
      </c>
      <c r="AC15" s="9">
        <v>-1.0235019852575353</v>
      </c>
      <c r="AD15" s="9"/>
      <c r="AE15" s="9">
        <v>2.6662656758809757</v>
      </c>
      <c r="AF15" s="9">
        <v>2.0943086841194112</v>
      </c>
      <c r="AG15" s="9">
        <v>-0.57195699176156478</v>
      </c>
      <c r="AH15" s="9"/>
      <c r="AI15" s="9">
        <v>3.6295616620057154</v>
      </c>
      <c r="AJ15" s="9">
        <v>3.0576046702441517</v>
      </c>
      <c r="AK15" s="9">
        <v>-0.57195699176156356</v>
      </c>
      <c r="AL15" s="9">
        <v>3.0275016706777533</v>
      </c>
      <c r="AM15" s="9">
        <v>3.6897676611385113</v>
      </c>
      <c r="AN15" s="9">
        <v>4.8938876437944359</v>
      </c>
      <c r="AO15" s="9">
        <v>1.2041199826559241</v>
      </c>
      <c r="AP15" s="10"/>
      <c r="AQ15" s="10"/>
      <c r="AR15" s="10"/>
      <c r="AS15" s="9"/>
      <c r="AT15" s="4"/>
      <c r="AU15" s="9">
        <v>-2.0834444436743969</v>
      </c>
      <c r="AV15" s="9">
        <v>-2.0533414441079998</v>
      </c>
      <c r="AW15" s="9">
        <v>3.0102999566397386E-2</v>
      </c>
    </row>
    <row r="16" spans="1:50" x14ac:dyDescent="0.25">
      <c r="A16" s="8">
        <v>13</v>
      </c>
      <c r="B16" s="12"/>
      <c r="C16" s="9">
        <v>3.8703856585369003</v>
      </c>
      <c r="D16" s="9">
        <v>4.2015186537672795</v>
      </c>
      <c r="E16" s="9">
        <v>0.33113299523037892</v>
      </c>
      <c r="F16" s="47"/>
      <c r="G16" s="9">
        <v>3.5091496637401236</v>
      </c>
      <c r="H16" s="9">
        <v>4.4724456498648628</v>
      </c>
      <c r="I16" s="9">
        <v>0.96329598612473921</v>
      </c>
      <c r="J16" s="9">
        <v>1.3116306953930594</v>
      </c>
      <c r="K16" s="9">
        <v>2.9070896724121598</v>
      </c>
      <c r="L16" s="9">
        <v>4.442342650298464</v>
      </c>
      <c r="M16" s="9">
        <v>1.5352529778863042</v>
      </c>
      <c r="N16" s="9">
        <v>3.9907976568024925</v>
      </c>
      <c r="O16" s="9">
        <v>4.0510036559352889</v>
      </c>
      <c r="P16" s="9">
        <v>5.0142996420600294</v>
      </c>
      <c r="Q16" s="9">
        <v>0.96329598612474066</v>
      </c>
      <c r="R16" s="9">
        <v>4.412239650732066</v>
      </c>
      <c r="S16" s="9">
        <v>6.1281106260167588</v>
      </c>
      <c r="T16" s="9">
        <v>6.1883166251495565</v>
      </c>
      <c r="U16" s="9">
        <v>6.0205999132797026E-2</v>
      </c>
      <c r="V16" s="9"/>
      <c r="W16" s="9">
        <v>6.1883166251495565</v>
      </c>
      <c r="X16" s="9">
        <v>6.880685615176712</v>
      </c>
      <c r="Y16" s="9">
        <v>0.69236899002715568</v>
      </c>
      <c r="Z16" s="4"/>
      <c r="AA16" s="9">
        <v>3.6295616620057154</v>
      </c>
      <c r="AB16" s="9">
        <v>2.9973986711113554</v>
      </c>
      <c r="AC16" s="9">
        <v>-0.63216299089435979</v>
      </c>
      <c r="AD16" s="9"/>
      <c r="AE16" s="9">
        <v>2.8167806737129664</v>
      </c>
      <c r="AF16" s="9">
        <v>2.8769866728457627</v>
      </c>
      <c r="AG16" s="9">
        <v>6.020599913279627E-2</v>
      </c>
      <c r="AH16" s="9"/>
      <c r="AI16" s="9">
        <v>3.3887376654745314</v>
      </c>
      <c r="AJ16" s="9">
        <v>3.358634665908133</v>
      </c>
      <c r="AK16" s="9">
        <v>-3.0102999566398534E-2</v>
      </c>
      <c r="AL16" s="9">
        <v>0.82998270233068905</v>
      </c>
      <c r="AM16" s="9">
        <v>2.9371926719785586</v>
      </c>
      <c r="AN16" s="9">
        <v>3.8101796594041049</v>
      </c>
      <c r="AO16" s="9">
        <v>0.87298698742554637</v>
      </c>
      <c r="AP16" s="10"/>
      <c r="AQ16" s="10"/>
      <c r="AR16" s="10"/>
      <c r="AS16" s="9"/>
      <c r="AT16" s="4"/>
      <c r="AU16" s="9">
        <v>2.5223144899845154</v>
      </c>
      <c r="AV16" s="9">
        <v>1.6493275025589693</v>
      </c>
      <c r="AW16" s="9">
        <v>-0.87298698742554615</v>
      </c>
    </row>
    <row r="17" spans="1:50" x14ac:dyDescent="0.25">
      <c r="A17" s="8">
        <v>14</v>
      </c>
      <c r="B17" s="48"/>
      <c r="C17" s="9">
        <v>1.4320426936586526</v>
      </c>
      <c r="D17" s="9">
        <v>2.8167806737129664</v>
      </c>
      <c r="E17" s="9">
        <v>1.3847379800543138</v>
      </c>
      <c r="F17" s="4"/>
      <c r="G17" s="9"/>
      <c r="H17" s="9"/>
      <c r="I17" s="9"/>
      <c r="J17" s="9" t="s">
        <v>21</v>
      </c>
      <c r="K17" s="9">
        <v>2.7264716750137721</v>
      </c>
      <c r="L17" s="9">
        <v>3.7499736602713085</v>
      </c>
      <c r="M17" s="9">
        <v>1.0235019852575367</v>
      </c>
      <c r="N17" s="9">
        <v>3.7800766598377065</v>
      </c>
      <c r="O17" s="9">
        <v>4.4724456498648628</v>
      </c>
      <c r="P17" s="9">
        <v>5.4959476351223984</v>
      </c>
      <c r="Q17" s="9">
        <v>1.0235019852575356</v>
      </c>
      <c r="R17" s="9">
        <v>3.3887376654745305</v>
      </c>
      <c r="S17" s="9">
        <v>5.2551236385912139</v>
      </c>
      <c r="T17" s="9">
        <v>5.1648146398920183</v>
      </c>
      <c r="U17" s="9">
        <v>-9.0308998699195453E-2</v>
      </c>
      <c r="V17" s="9"/>
      <c r="W17" s="9"/>
      <c r="X17" s="9"/>
      <c r="Z17" s="4"/>
      <c r="AA17" s="9">
        <v>4.4122396507320669</v>
      </c>
      <c r="AB17" s="9">
        <v>5.1347116403256221</v>
      </c>
      <c r="AC17" s="9">
        <v>0.72247198959355496</v>
      </c>
      <c r="AD17" s="9"/>
      <c r="AE17" s="9">
        <v>1.9738966858538189</v>
      </c>
      <c r="AF17" s="9">
        <v>1.0407036992954768</v>
      </c>
      <c r="AG17" s="9">
        <v>-0.93319298655834204</v>
      </c>
      <c r="AH17" s="9"/>
      <c r="AI17" s="9">
        <v>4.7734756455288441</v>
      </c>
      <c r="AJ17" s="9">
        <v>4.382136651165669</v>
      </c>
      <c r="AK17" s="9">
        <v>-0.39133899436317521</v>
      </c>
      <c r="AL17" s="9">
        <v>2.4555446789161892</v>
      </c>
      <c r="AM17" s="9">
        <v>1.1611156975610699</v>
      </c>
      <c r="AN17" s="9">
        <v>2.1846176828186064</v>
      </c>
      <c r="AO17" s="9">
        <v>1.0235019852575367</v>
      </c>
      <c r="AP17" s="10"/>
      <c r="AQ17" s="10"/>
      <c r="AR17" s="10"/>
      <c r="AS17" s="9"/>
      <c r="AT17" s="4"/>
      <c r="AU17" s="9">
        <v>-1.7222084488776188</v>
      </c>
      <c r="AV17" s="9">
        <v>-1.3308694545144431</v>
      </c>
      <c r="AW17" s="9">
        <v>0.39133899436317582</v>
      </c>
    </row>
    <row r="18" spans="1:50" x14ac:dyDescent="0.25">
      <c r="A18" s="8">
        <v>15</v>
      </c>
      <c r="B18" s="12"/>
      <c r="E18" s="38"/>
      <c r="F18" s="4"/>
      <c r="G18" s="9"/>
      <c r="H18" s="9"/>
      <c r="I18" s="9"/>
      <c r="J18" s="11"/>
      <c r="K18" s="11"/>
      <c r="L18" s="11"/>
      <c r="M18" s="9"/>
      <c r="N18" s="9">
        <v>3.0877076698105492</v>
      </c>
      <c r="O18" s="9">
        <v>3.5994586624393183</v>
      </c>
      <c r="P18" s="9">
        <v>4.803578645095242</v>
      </c>
      <c r="Q18" s="9">
        <v>1.2041199826559235</v>
      </c>
      <c r="R18" s="9">
        <v>2.9973986711113545</v>
      </c>
      <c r="S18" s="9">
        <v>4.7433726459624452</v>
      </c>
      <c r="T18" s="9">
        <v>4.9239906433608338</v>
      </c>
      <c r="U18" s="9">
        <v>0.18061799739838874</v>
      </c>
      <c r="V18" s="9"/>
      <c r="W18" s="9"/>
      <c r="X18" s="9"/>
      <c r="Y18" s="40"/>
      <c r="Z18" s="47"/>
      <c r="AA18" s="9">
        <v>4.1112096550680857</v>
      </c>
      <c r="AB18" s="9">
        <v>2.5759566771817815</v>
      </c>
      <c r="AC18" s="9">
        <v>-1.5352529778863047</v>
      </c>
      <c r="AD18" s="9"/>
      <c r="AE18" s="9"/>
      <c r="AF18" s="9"/>
      <c r="AG18" s="9"/>
      <c r="AH18" s="11"/>
      <c r="AI18" s="9">
        <v>4.1714156542008816</v>
      </c>
      <c r="AJ18" s="9">
        <v>3.4489436646073259</v>
      </c>
      <c r="AK18" s="9">
        <v>-0.72247198959355541</v>
      </c>
      <c r="AL18" s="9">
        <v>3.1479136689433451</v>
      </c>
      <c r="AM18" s="9">
        <v>3.7198706607049101</v>
      </c>
      <c r="AN18" s="9">
        <v>4.7132696463960482</v>
      </c>
      <c r="AO18" s="9">
        <v>0.99339898569113849</v>
      </c>
      <c r="AP18" s="10"/>
      <c r="AQ18" s="10"/>
      <c r="AR18" s="10"/>
      <c r="AS18" s="9"/>
      <c r="AT18" s="47"/>
      <c r="AU18" s="9"/>
      <c r="AV18" s="9"/>
    </row>
    <row r="19" spans="1:50" x14ac:dyDescent="0.25">
      <c r="A19" s="8">
        <v>16</v>
      </c>
      <c r="B19" s="8"/>
      <c r="C19" s="12"/>
      <c r="D19" s="1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9">
        <v>4.7433726459624452</v>
      </c>
      <c r="S19" s="9">
        <v>6.6398616186455275</v>
      </c>
      <c r="T19" s="9">
        <v>7.0914066121414994</v>
      </c>
      <c r="U19" s="9">
        <v>0.45154499349597149</v>
      </c>
      <c r="V19" s="9"/>
      <c r="W19" s="9"/>
      <c r="X19" s="9"/>
      <c r="Y19" s="11"/>
      <c r="Z19" s="4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3"/>
      <c r="AP19" s="13"/>
      <c r="AQ19" s="13"/>
      <c r="AR19" s="13"/>
      <c r="AS19" s="11"/>
      <c r="AT19" s="4"/>
    </row>
    <row r="20" spans="1:50" x14ac:dyDescent="0.25">
      <c r="A20" s="8">
        <v>17</v>
      </c>
      <c r="B20" s="8"/>
      <c r="C20" s="12"/>
      <c r="D20" s="12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9">
        <v>4.2316216533336775</v>
      </c>
      <c r="S20" s="9">
        <v>5.2551236385912139</v>
      </c>
      <c r="T20" s="9">
        <v>7.2118186104070912</v>
      </c>
      <c r="U20" s="9">
        <v>1.9566949718158777</v>
      </c>
      <c r="V20" s="9"/>
      <c r="W20" s="9"/>
      <c r="X20" s="9"/>
      <c r="Y20" s="11"/>
      <c r="Z20" s="4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3"/>
      <c r="AP20" s="13"/>
      <c r="AQ20" s="13"/>
      <c r="AR20" s="13"/>
      <c r="AS20" s="11"/>
      <c r="AT20" s="4"/>
    </row>
    <row r="21" spans="1:50" x14ac:dyDescent="0.25">
      <c r="A21" s="8">
        <v>18</v>
      </c>
      <c r="B21" s="8"/>
      <c r="C21" s="12"/>
      <c r="D21" s="12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9" t="s">
        <v>21</v>
      </c>
      <c r="S21" s="9">
        <v>3.9907976568024925</v>
      </c>
      <c r="T21" s="9">
        <v>4.0811066555016877</v>
      </c>
      <c r="U21" s="9">
        <v>9.0308998699194842E-2</v>
      </c>
      <c r="V21" s="9"/>
      <c r="W21" s="9"/>
      <c r="X21" s="9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9"/>
      <c r="AW21" s="11"/>
    </row>
    <row r="22" spans="1:50" x14ac:dyDescent="0.25">
      <c r="A22" s="8">
        <v>19</v>
      </c>
      <c r="B22" s="8"/>
      <c r="C22" s="12"/>
      <c r="D22" s="1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V22" s="9"/>
      <c r="W22" s="9"/>
      <c r="X22" s="9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9"/>
      <c r="AW22" s="11"/>
    </row>
    <row r="23" spans="1:50" x14ac:dyDescent="0.25">
      <c r="A23" s="14">
        <v>20</v>
      </c>
      <c r="B23" s="14"/>
      <c r="C23" s="15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V23" s="17"/>
      <c r="W23" s="17"/>
      <c r="X23" s="17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1"/>
    </row>
    <row r="24" spans="1:50" ht="15.75" customHeight="1" x14ac:dyDescent="0.25">
      <c r="A24" s="18" t="s">
        <v>16</v>
      </c>
      <c r="B24" s="18"/>
      <c r="C24" s="19">
        <f>AVERAGE(C4:C23)</f>
        <v>3.3607848801628752</v>
      </c>
      <c r="D24" s="19">
        <f t="shared" ref="D24" si="0">AVERAGE(D4:D23)</f>
        <v>3.6446131617889144</v>
      </c>
      <c r="E24" s="19"/>
      <c r="F24" s="19"/>
      <c r="G24" s="19">
        <f t="shared" ref="G24:P24" si="1">AVERAGE(G4:G23)</f>
        <v>2.87235544214324</v>
      </c>
      <c r="H24" s="19">
        <f t="shared" si="1"/>
        <v>3.0298172860290151</v>
      </c>
      <c r="I24" s="19"/>
      <c r="J24" s="19">
        <f t="shared" si="1"/>
        <v>1.7360829892792733</v>
      </c>
      <c r="K24" s="19">
        <f t="shared" si="1"/>
        <v>2.2749266815178002</v>
      </c>
      <c r="L24" s="19">
        <f t="shared" si="1"/>
        <v>3.1823170970192289</v>
      </c>
      <c r="M24" s="19"/>
      <c r="N24" s="19">
        <f t="shared" si="1"/>
        <v>2.4976888783091464</v>
      </c>
      <c r="O24" s="19">
        <f t="shared" si="1"/>
        <v>3.3626483991836524</v>
      </c>
      <c r="P24" s="19">
        <f t="shared" si="1"/>
        <v>4.2316216533336783</v>
      </c>
      <c r="Q24" s="19"/>
      <c r="R24" s="19">
        <f>AVERAGE(R4:R21)</f>
        <v>3.6596646615721129</v>
      </c>
      <c r="S24" s="19">
        <f>AVERAGE(S4:S21)</f>
        <v>5.2066243615120182</v>
      </c>
      <c r="T24" s="19">
        <f>AVERAGE(T4:T21)</f>
        <v>5.4457759691784018</v>
      </c>
      <c r="U24" s="19"/>
      <c r="V24" s="19"/>
      <c r="W24" s="19">
        <f t="shared" ref="W24:X24" si="2">AVERAGE(W4:W23)</f>
        <v>4.7572663380700142</v>
      </c>
      <c r="X24" s="19">
        <f t="shared" si="2"/>
        <v>5.2458611771861676</v>
      </c>
      <c r="Y24" s="19"/>
      <c r="Z24" s="19"/>
      <c r="AA24" s="19">
        <f t="shared" ref="AA24:AB24" si="3">AVERAGE(AA4:AA23)</f>
        <v>3.733918727169228</v>
      </c>
      <c r="AB24" s="19">
        <f t="shared" si="3"/>
        <v>3.3365591328927731</v>
      </c>
      <c r="AC24" s="19"/>
      <c r="AD24" s="19"/>
      <c r="AE24" s="19">
        <f t="shared" ref="AE24:AF24" si="4">AVERAGE(AE4:AE23)</f>
        <v>2.9694458857996997</v>
      </c>
      <c r="AF24" s="19">
        <f t="shared" si="4"/>
        <v>2.1760168257996351</v>
      </c>
      <c r="AG24" s="19"/>
      <c r="AH24" s="19"/>
      <c r="AI24" s="19">
        <f t="shared" ref="AI24:AN24" si="5">AVERAGE(AI4:AI23)</f>
        <v>3.2522707341068591</v>
      </c>
      <c r="AJ24" s="19">
        <f t="shared" si="5"/>
        <v>2.5538811441664229</v>
      </c>
      <c r="AK24" s="19"/>
      <c r="AL24" s="19">
        <f t="shared" si="5"/>
        <v>2.5953086054744654</v>
      </c>
      <c r="AM24" s="19">
        <f t="shared" si="5"/>
        <v>3.0576046702441517</v>
      </c>
      <c r="AN24" s="19">
        <f t="shared" si="5"/>
        <v>4.1433195212722431</v>
      </c>
      <c r="AO24" s="19"/>
      <c r="AP24" s="19"/>
      <c r="AQ24" s="19">
        <f t="shared" ref="AQ24:AR24" si="6">AVERAGE(AQ4:AQ23)</f>
        <v>2.3381429806072354</v>
      </c>
      <c r="AR24" s="19">
        <f t="shared" si="6"/>
        <v>2.2598751817346008</v>
      </c>
      <c r="AS24" s="19"/>
      <c r="AT24" s="19"/>
      <c r="AU24" s="19">
        <f>AVERAGE(AU4:AU22)</f>
        <v>0.61871202653386403</v>
      </c>
      <c r="AV24" s="19">
        <f>AVERAGE(AV4:AV22)</f>
        <v>0.24887517471811579</v>
      </c>
      <c r="AW24" s="19"/>
    </row>
    <row r="25" spans="1:50" x14ac:dyDescent="0.25">
      <c r="A25" s="20" t="s">
        <v>17</v>
      </c>
      <c r="B25" s="20"/>
      <c r="C25" s="21">
        <f>STDEV(C4:C23)/SQRT(COUNT(C4:C23))</f>
        <v>0.27637572972241509</v>
      </c>
      <c r="D25" s="21">
        <f t="shared" ref="D25" si="7">STDEV(D4:D23)/SQRT(COUNT(D4:D23))</f>
        <v>0.31146379167813071</v>
      </c>
      <c r="E25" s="21"/>
      <c r="F25" s="21"/>
      <c r="G25" s="21">
        <f t="shared" ref="G25:P25" si="8">STDEV(G4:G23)/SQRT(COUNT(G4:G23))</f>
        <v>0.23683134538617273</v>
      </c>
      <c r="H25" s="21">
        <f t="shared" si="8"/>
        <v>0.28678906252876768</v>
      </c>
      <c r="I25" s="21"/>
      <c r="J25" s="21">
        <f t="shared" si="8"/>
        <v>0.3872901653271536</v>
      </c>
      <c r="K25" s="21">
        <f t="shared" si="8"/>
        <v>0.41064718862373534</v>
      </c>
      <c r="L25" s="21">
        <f t="shared" si="8"/>
        <v>0.4594357783124976</v>
      </c>
      <c r="M25" s="21"/>
      <c r="N25" s="21">
        <f t="shared" si="8"/>
        <v>0.38528031585760092</v>
      </c>
      <c r="O25" s="21">
        <f t="shared" si="8"/>
        <v>0.35854858337716955</v>
      </c>
      <c r="P25" s="21">
        <f t="shared" si="8"/>
        <v>0.33916724739954895</v>
      </c>
      <c r="Q25" s="21"/>
      <c r="R25" s="21">
        <f>STDEV(R4:R21)/SQRT(COUNT(R4:R21))</f>
        <v>0.36832974227391857</v>
      </c>
      <c r="S25" s="21">
        <f>STDEV(S4:S21)/SQRT(COUNT(S4:S21))</f>
        <v>0.2892208991583331</v>
      </c>
      <c r="T25" s="21">
        <f>STDEV(T4:T21)/SQRT(COUNT(T4:T21))</f>
        <v>0.35823950025580098</v>
      </c>
      <c r="U25" s="21"/>
      <c r="V25" s="21"/>
      <c r="W25" s="21">
        <f t="shared" ref="W25:X25" si="9">STDEV(W4:W23)/SQRT(COUNT(W4:W23))</f>
        <v>0.27861417445263226</v>
      </c>
      <c r="X25" s="21">
        <f t="shared" si="9"/>
        <v>0.31887881542577196</v>
      </c>
      <c r="Y25" s="21"/>
      <c r="Z25" s="21"/>
      <c r="AA25" s="21">
        <f t="shared" ref="AA25:AB25" si="10">STDEV(AA4:AA23)/SQRT(COUNT(AA4:AA23))</f>
        <v>0.27869755617087777</v>
      </c>
      <c r="AB25" s="21">
        <f t="shared" si="10"/>
        <v>0.34358471169727656</v>
      </c>
      <c r="AC25" s="21"/>
      <c r="AD25" s="21"/>
      <c r="AE25" s="21">
        <f t="shared" ref="AE25:AF25" si="11">STDEV(AE4:AE23)/SQRT(COUNT(AE4:AE23))</f>
        <v>0.26868414126335399</v>
      </c>
      <c r="AF25" s="21">
        <f t="shared" si="11"/>
        <v>0.17169844805152723</v>
      </c>
      <c r="AG25" s="21"/>
      <c r="AH25" s="21"/>
      <c r="AI25" s="21">
        <f t="shared" ref="AI25:AN25" si="12">STDEV(AI4:AI23)/SQRT(COUNT(AI4:AI23))</f>
        <v>0.20477767774725472</v>
      </c>
      <c r="AJ25" s="21">
        <f t="shared" si="12"/>
        <v>0.27866039346848398</v>
      </c>
      <c r="AK25" s="21"/>
      <c r="AL25" s="21">
        <f t="shared" si="12"/>
        <v>0.33495437271742723</v>
      </c>
      <c r="AM25" s="21">
        <f t="shared" si="12"/>
        <v>0.25103601783496915</v>
      </c>
      <c r="AN25" s="21">
        <f t="shared" si="12"/>
        <v>0.27326567941147295</v>
      </c>
      <c r="AO25" s="21"/>
      <c r="AP25" s="21"/>
      <c r="AQ25" s="21">
        <f t="shared" ref="AQ25:AR25" si="13">STDEV(AQ4:AQ23)/SQRT(COUNT(AQ4:AQ23))</f>
        <v>0.53833893628039864</v>
      </c>
      <c r="AR25" s="21">
        <f t="shared" si="13"/>
        <v>0.45239710780103121</v>
      </c>
      <c r="AS25" s="21"/>
      <c r="AT25" s="21"/>
      <c r="AU25" s="21">
        <f>STDEV(AU4:AU22)/SQRT(COUNT(AU4:AU22))</f>
        <v>0.46102010673589855</v>
      </c>
      <c r="AV25" s="21">
        <f>STDEV(AV4:AV22)/SQRT(COUNT(AV4:AV22))</f>
        <v>0.40886682329340523</v>
      </c>
      <c r="AW25" s="21"/>
    </row>
    <row r="26" spans="1:50" x14ac:dyDescent="0.25">
      <c r="A26" s="50" t="s">
        <v>26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</row>
    <row r="27" spans="1:50" x14ac:dyDescent="0.25">
      <c r="A27" s="23" t="s">
        <v>18</v>
      </c>
      <c r="B27" s="23"/>
      <c r="C27" s="24"/>
      <c r="D27" s="24"/>
      <c r="E27" s="45">
        <f>_xlfn.T.TEST(E4:E23,$AW4:$AW18,2,3)</f>
        <v>5.7550422167542456E-2</v>
      </c>
      <c r="F27" s="41"/>
      <c r="G27" s="41"/>
      <c r="H27" s="41"/>
      <c r="I27" s="45">
        <f t="shared" ref="I27" si="14">_xlfn.T.TEST(I4:I23,$AW4:$AW18,2,3)</f>
        <v>4.5168175385694079E-2</v>
      </c>
      <c r="J27" s="41"/>
      <c r="K27" s="41"/>
      <c r="L27" s="41"/>
      <c r="M27" s="45">
        <f t="shared" ref="M27" si="15">_xlfn.T.TEST(M4:M23,$AW4:$AW18,2,3)</f>
        <v>1.3317187402068368E-3</v>
      </c>
      <c r="N27" s="41"/>
      <c r="O27" s="41"/>
      <c r="P27" s="41"/>
      <c r="Q27" s="45">
        <f t="shared" ref="Q27" si="16">_xlfn.T.TEST(Q4:Q23,$AW4:$AW18,2,3)</f>
        <v>1.7941096422084577E-5</v>
      </c>
      <c r="R27" s="41"/>
      <c r="S27" s="41"/>
      <c r="T27" s="41"/>
      <c r="U27" s="45">
        <f t="shared" ref="U27" si="17">_xlfn.T.TEST(U4:U23,$AW4:$AW18,2,3)</f>
        <v>2.0936803846594611E-2</v>
      </c>
      <c r="V27" s="41"/>
      <c r="W27" s="41"/>
      <c r="X27" s="41"/>
      <c r="Y27" s="45">
        <f t="shared" ref="Y27" si="18">_xlfn.T.TEST(Y4:Y23,$AW4:$AW18,2,3)</f>
        <v>1.347341749396033E-3</v>
      </c>
      <c r="Z27" s="41"/>
      <c r="AA27" s="41"/>
      <c r="AB27" s="41"/>
      <c r="AC27" s="45">
        <f t="shared" ref="AC27" si="19">_xlfn.T.TEST(AC4:AC23,$AW4:$AW18,2,3)</f>
        <v>0.93211421612763035</v>
      </c>
      <c r="AD27" s="41"/>
      <c r="AE27" s="41"/>
      <c r="AF27" s="41"/>
      <c r="AG27" s="45">
        <f t="shared" ref="AG27" si="20">_xlfn.T.TEST(AG4:AG23,$AW4:$AW18,2,3)</f>
        <v>0.15296824737379699</v>
      </c>
      <c r="AH27" s="41"/>
      <c r="AI27" s="41"/>
      <c r="AJ27" s="41"/>
      <c r="AK27" s="45">
        <f t="shared" ref="AK27" si="21">_xlfn.T.TEST(AK4:AK23,$AW4:$AW18,2,3)</f>
        <v>0.17093962837166785</v>
      </c>
      <c r="AL27" s="41"/>
      <c r="AM27" s="41"/>
      <c r="AN27" s="41"/>
      <c r="AO27" s="45">
        <f t="shared" ref="AO27" si="22">_xlfn.T.TEST(AO4:AO23,$AW4:$AW18,2,3)</f>
        <v>7.5052618181513385E-7</v>
      </c>
      <c r="AP27" s="41"/>
      <c r="AQ27" s="41"/>
      <c r="AR27" s="41"/>
      <c r="AS27" s="45">
        <f>_xlfn.T.TEST(AS4:AS23,$AW4:$AW18,2,3)</f>
        <v>0.24312589486353942</v>
      </c>
      <c r="AT27" s="42"/>
      <c r="AU27" s="42"/>
      <c r="AV27" s="42"/>
      <c r="AW27" s="41" t="s">
        <v>23</v>
      </c>
    </row>
    <row r="28" spans="1:50" x14ac:dyDescent="0.25">
      <c r="A28" s="49"/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4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</row>
    <row r="29" spans="1:50" s="1" customFormat="1" ht="18" x14ac:dyDescent="0.35">
      <c r="A29" s="50" t="s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</row>
    <row r="30" spans="1:50" s="1" customFormat="1" x14ac:dyDescent="0.25">
      <c r="A30" s="2" t="s">
        <v>1</v>
      </c>
      <c r="B30" s="51" t="s">
        <v>2</v>
      </c>
      <c r="C30" s="51"/>
      <c r="D30" s="51"/>
      <c r="E30" s="51"/>
      <c r="F30" s="51" t="s">
        <v>3</v>
      </c>
      <c r="G30" s="51"/>
      <c r="H30" s="51"/>
      <c r="I30" s="51"/>
      <c r="J30" s="51" t="s">
        <v>4</v>
      </c>
      <c r="K30" s="51"/>
      <c r="L30" s="51"/>
      <c r="M30" s="51"/>
      <c r="N30" s="51" t="s">
        <v>5</v>
      </c>
      <c r="O30" s="51"/>
      <c r="P30" s="51"/>
      <c r="Q30" s="51"/>
      <c r="R30" s="51" t="s">
        <v>6</v>
      </c>
      <c r="S30" s="51"/>
      <c r="T30" s="51"/>
      <c r="U30" s="51"/>
      <c r="V30" s="51" t="s">
        <v>7</v>
      </c>
      <c r="W30" s="51"/>
      <c r="X30" s="51"/>
      <c r="Y30" s="51"/>
      <c r="Z30" s="51" t="s">
        <v>8</v>
      </c>
      <c r="AA30" s="51"/>
      <c r="AB30" s="51"/>
      <c r="AC30" s="51"/>
      <c r="AD30" s="51" t="s">
        <v>9</v>
      </c>
      <c r="AE30" s="51"/>
      <c r="AF30" s="51"/>
      <c r="AG30" s="51"/>
      <c r="AH30" s="51" t="s">
        <v>10</v>
      </c>
      <c r="AI30" s="51"/>
      <c r="AJ30" s="51"/>
      <c r="AK30" s="51"/>
      <c r="AL30" s="51" t="s">
        <v>11</v>
      </c>
      <c r="AM30" s="51"/>
      <c r="AN30" s="51"/>
      <c r="AO30" s="51"/>
      <c r="AP30" s="51" t="s">
        <v>12</v>
      </c>
      <c r="AQ30" s="51"/>
      <c r="AR30" s="51"/>
      <c r="AS30" s="51"/>
      <c r="AT30" s="51" t="s">
        <v>13</v>
      </c>
      <c r="AU30" s="51"/>
      <c r="AV30" s="51"/>
      <c r="AW30" s="51"/>
      <c r="AX30" s="3"/>
    </row>
    <row r="31" spans="1:50" x14ac:dyDescent="0.25">
      <c r="A31" s="25"/>
      <c r="B31" s="25" t="s">
        <v>20</v>
      </c>
      <c r="C31" s="25" t="s">
        <v>14</v>
      </c>
      <c r="D31" s="25" t="s">
        <v>15</v>
      </c>
      <c r="E31" s="25" t="s">
        <v>22</v>
      </c>
      <c r="F31" s="25" t="s">
        <v>20</v>
      </c>
      <c r="G31" s="25" t="s">
        <v>14</v>
      </c>
      <c r="H31" s="25" t="s">
        <v>15</v>
      </c>
      <c r="I31" s="25" t="s">
        <v>22</v>
      </c>
      <c r="J31" s="25" t="s">
        <v>20</v>
      </c>
      <c r="K31" s="25" t="s">
        <v>14</v>
      </c>
      <c r="L31" s="25" t="s">
        <v>15</v>
      </c>
      <c r="M31" s="25" t="s">
        <v>22</v>
      </c>
      <c r="N31" s="25" t="s">
        <v>20</v>
      </c>
      <c r="O31" s="25" t="s">
        <v>14</v>
      </c>
      <c r="P31" s="25" t="s">
        <v>15</v>
      </c>
      <c r="Q31" s="25" t="s">
        <v>22</v>
      </c>
      <c r="R31" s="25" t="s">
        <v>20</v>
      </c>
      <c r="S31" s="25" t="s">
        <v>14</v>
      </c>
      <c r="T31" s="25" t="s">
        <v>15</v>
      </c>
      <c r="U31" s="25" t="s">
        <v>22</v>
      </c>
      <c r="V31" s="25" t="s">
        <v>20</v>
      </c>
      <c r="W31" s="25" t="s">
        <v>14</v>
      </c>
      <c r="X31" s="25" t="s">
        <v>15</v>
      </c>
      <c r="Y31" s="25" t="s">
        <v>22</v>
      </c>
      <c r="Z31" s="25" t="s">
        <v>20</v>
      </c>
      <c r="AA31" s="25" t="s">
        <v>14</v>
      </c>
      <c r="AB31" s="25" t="s">
        <v>15</v>
      </c>
      <c r="AC31" s="25" t="s">
        <v>22</v>
      </c>
      <c r="AD31" s="25" t="s">
        <v>20</v>
      </c>
      <c r="AE31" s="25" t="s">
        <v>14</v>
      </c>
      <c r="AF31" s="25" t="s">
        <v>15</v>
      </c>
      <c r="AG31" s="25" t="s">
        <v>22</v>
      </c>
      <c r="AH31" s="25" t="s">
        <v>20</v>
      </c>
      <c r="AI31" s="25" t="s">
        <v>14</v>
      </c>
      <c r="AJ31" s="25" t="s">
        <v>15</v>
      </c>
      <c r="AK31" s="25" t="s">
        <v>22</v>
      </c>
      <c r="AL31" s="25" t="s">
        <v>20</v>
      </c>
      <c r="AM31" s="25" t="s">
        <v>14</v>
      </c>
      <c r="AN31" s="25" t="s">
        <v>15</v>
      </c>
      <c r="AO31" s="25" t="s">
        <v>22</v>
      </c>
      <c r="AP31" s="25" t="s">
        <v>20</v>
      </c>
      <c r="AQ31" s="25" t="s">
        <v>14</v>
      </c>
      <c r="AR31" s="25" t="s">
        <v>15</v>
      </c>
      <c r="AS31" s="25" t="s">
        <v>22</v>
      </c>
      <c r="AT31" s="25" t="s">
        <v>20</v>
      </c>
      <c r="AU31" s="25" t="s">
        <v>14</v>
      </c>
      <c r="AV31" s="25" t="s">
        <v>15</v>
      </c>
      <c r="AW31" s="25" t="s">
        <v>22</v>
      </c>
    </row>
    <row r="32" spans="1:50" x14ac:dyDescent="0.25">
      <c r="A32" s="8">
        <v>1</v>
      </c>
      <c r="B32" s="8"/>
      <c r="C32" s="6">
        <v>2.9070896724121598</v>
      </c>
      <c r="D32" s="6">
        <v>4.0811066555016877</v>
      </c>
      <c r="E32" s="6">
        <v>1.1740169830895275</v>
      </c>
      <c r="F32" s="27"/>
      <c r="G32" s="6">
        <v>3.6596646615721129</v>
      </c>
      <c r="H32" s="6">
        <v>6.037801627317565</v>
      </c>
      <c r="I32" s="6">
        <v>2.3781369657454521</v>
      </c>
      <c r="J32" s="6">
        <v>0.25802571056912638</v>
      </c>
      <c r="K32" s="6">
        <v>2.9070896724121611</v>
      </c>
      <c r="L32" s="6">
        <v>4.5326516489976587</v>
      </c>
      <c r="M32" s="6">
        <v>1.6255619765854978</v>
      </c>
      <c r="N32" s="6">
        <v>1.1611156975610699</v>
      </c>
      <c r="O32" s="6">
        <v>3.8703856585369003</v>
      </c>
      <c r="P32" s="6">
        <v>4.5025486494312608</v>
      </c>
      <c r="Q32" s="6">
        <v>0.63216299089436012</v>
      </c>
      <c r="R32" s="27"/>
      <c r="S32" s="9">
        <v>5.8571836299191764</v>
      </c>
      <c r="T32" s="9">
        <v>6.3990376221143421</v>
      </c>
      <c r="U32" s="9">
        <v>0.54185399219516628</v>
      </c>
      <c r="V32" s="27"/>
      <c r="W32" s="9">
        <v>5.0142996420600294</v>
      </c>
      <c r="X32" s="9">
        <v>6.6398616186455275</v>
      </c>
      <c r="Y32" s="9">
        <v>1.6255619765854978</v>
      </c>
      <c r="Z32" s="27"/>
      <c r="AA32" s="9">
        <v>3.539252663306522</v>
      </c>
      <c r="AB32" s="9">
        <v>4.7132696463960482</v>
      </c>
      <c r="AC32" s="9">
        <v>1.1740169830895262</v>
      </c>
      <c r="AD32" s="27"/>
      <c r="AE32" s="9">
        <v>2.0341026849866148</v>
      </c>
      <c r="AF32" s="9">
        <v>4.9540936429272326</v>
      </c>
      <c r="AG32" s="9">
        <v>2.9199909579406182</v>
      </c>
      <c r="AH32" s="27"/>
      <c r="AI32" s="9">
        <v>1.7330726893226338</v>
      </c>
      <c r="AJ32" s="9">
        <v>4.1714156542008816</v>
      </c>
      <c r="AK32" s="9">
        <v>2.438342964878248</v>
      </c>
      <c r="AL32" s="9">
        <v>2.003999685420216</v>
      </c>
      <c r="AM32" s="9">
        <v>2.6060596767481785</v>
      </c>
      <c r="AN32" s="9">
        <v>4.2316216533336775</v>
      </c>
      <c r="AO32" s="9">
        <v>1.6255619765854989</v>
      </c>
      <c r="AP32" s="29"/>
      <c r="AQ32" s="9">
        <v>3.5994586624393166</v>
      </c>
      <c r="AR32" s="9">
        <v>3.9004886581032978</v>
      </c>
      <c r="AS32" s="9">
        <v>0.3010299956639812</v>
      </c>
      <c r="AT32" s="33"/>
      <c r="AU32" s="9">
        <v>2.4555446789161879</v>
      </c>
      <c r="AV32" s="9">
        <v>5.1347116403256221</v>
      </c>
      <c r="AW32" s="9">
        <v>2.6791669614094333</v>
      </c>
    </row>
    <row r="33" spans="1:49" x14ac:dyDescent="0.25">
      <c r="A33" s="8">
        <v>2</v>
      </c>
      <c r="B33" s="8"/>
      <c r="C33" s="9">
        <v>4.5025486494312608</v>
      </c>
      <c r="D33" s="9">
        <v>5.9775956281847682</v>
      </c>
      <c r="E33" s="9">
        <v>1.4750469787535077</v>
      </c>
      <c r="F33" s="27"/>
      <c r="G33" s="9">
        <v>3.1178106693769476</v>
      </c>
      <c r="H33" s="9">
        <v>4.6831666468296493</v>
      </c>
      <c r="I33" s="9">
        <v>1.5653559774527015</v>
      </c>
      <c r="J33" s="9">
        <v>0.16771671186993178</v>
      </c>
      <c r="K33" s="9">
        <v>2.0341026849866148</v>
      </c>
      <c r="L33" s="9">
        <v>4.382136651165669</v>
      </c>
      <c r="M33" s="9">
        <v>2.3480339661790541</v>
      </c>
      <c r="N33" s="9">
        <v>2.2749266815177989</v>
      </c>
      <c r="O33" s="9">
        <v>3.8402826589705019</v>
      </c>
      <c r="P33" s="9">
        <v>6.037801627317565</v>
      </c>
      <c r="Q33" s="9">
        <v>2.1975189683470635</v>
      </c>
      <c r="R33" s="27"/>
      <c r="S33" s="9">
        <v>3.2683256672089382</v>
      </c>
      <c r="T33" s="9">
        <v>4.2918276524664751</v>
      </c>
      <c r="U33" s="9">
        <v>1.0235019852575367</v>
      </c>
      <c r="V33" s="27"/>
      <c r="W33" s="9">
        <v>2.8468836732793648</v>
      </c>
      <c r="X33" s="9">
        <v>4.9239906433608338</v>
      </c>
      <c r="Y33" s="9">
        <v>2.0771069700814699</v>
      </c>
      <c r="Z33" s="27"/>
      <c r="AA33" s="9">
        <v>2.6060596767481785</v>
      </c>
      <c r="AB33" s="9">
        <v>4.382136651165669</v>
      </c>
      <c r="AC33" s="9">
        <v>1.7760769744174896</v>
      </c>
      <c r="AD33" s="27"/>
      <c r="AE33" s="9">
        <v>3.1479136689433451</v>
      </c>
      <c r="AF33" s="9">
        <v>4.1714156542008816</v>
      </c>
      <c r="AG33" s="9">
        <v>1.0235019852575367</v>
      </c>
      <c r="AH33" s="27"/>
      <c r="AI33" s="9">
        <v>1.6427636906234402</v>
      </c>
      <c r="AJ33" s="9">
        <v>3.7499736602713076</v>
      </c>
      <c r="AK33" s="9">
        <v>2.107209969647867</v>
      </c>
      <c r="AL33" s="9">
        <v>1.2815276958266608</v>
      </c>
      <c r="AM33" s="9">
        <v>2.8167806737129664</v>
      </c>
      <c r="AN33" s="9">
        <v>4.352033651599271</v>
      </c>
      <c r="AO33" s="9">
        <v>1.5352529778863044</v>
      </c>
      <c r="AP33" s="29"/>
      <c r="AQ33" s="9">
        <v>3.208119668076141</v>
      </c>
      <c r="AR33" s="9">
        <v>3.9305916576696966</v>
      </c>
      <c r="AS33" s="9">
        <v>0.72247198959355541</v>
      </c>
      <c r="AT33" s="33"/>
      <c r="AU33" s="9">
        <v>2.6060596767481785</v>
      </c>
      <c r="AV33" s="9">
        <v>4.5326516489976587</v>
      </c>
      <c r="AW33" s="9">
        <v>1.9265919722494802</v>
      </c>
    </row>
    <row r="34" spans="1:49" x14ac:dyDescent="0.25">
      <c r="A34" s="8">
        <v>3</v>
      </c>
      <c r="B34" s="8"/>
      <c r="C34" s="9">
        <v>2.4254416793497908</v>
      </c>
      <c r="D34" s="9">
        <v>4.382136651165669</v>
      </c>
      <c r="E34" s="9">
        <v>1.9566949718158779</v>
      </c>
      <c r="F34" s="27"/>
      <c r="G34" s="9">
        <v>3.2683256672089382</v>
      </c>
      <c r="H34" s="9">
        <v>4.7132696463960473</v>
      </c>
      <c r="I34" s="9">
        <v>1.4449439791871095</v>
      </c>
      <c r="J34" s="9">
        <v>0.52895270666670791</v>
      </c>
      <c r="K34" s="9">
        <v>2.8769866728457627</v>
      </c>
      <c r="L34" s="9">
        <v>4.5025486494312617</v>
      </c>
      <c r="M34" s="9">
        <v>1.6255619765854983</v>
      </c>
      <c r="N34" s="9">
        <v>2.6361626763145773</v>
      </c>
      <c r="O34" s="9">
        <v>3.9004886581032978</v>
      </c>
      <c r="P34" s="9">
        <v>7.2118186104070912</v>
      </c>
      <c r="Q34" s="9">
        <v>3.3113299523037933</v>
      </c>
      <c r="R34" s="27"/>
      <c r="S34" s="9">
        <v>4.7433726459624452</v>
      </c>
      <c r="T34" s="9">
        <v>6.2184196247159527</v>
      </c>
      <c r="U34" s="9">
        <v>1.4750469787535074</v>
      </c>
      <c r="V34" s="27"/>
      <c r="W34" s="9">
        <v>5.0142996420600277</v>
      </c>
      <c r="X34" s="9">
        <v>5.7668746312199808</v>
      </c>
      <c r="Y34" s="9">
        <v>0.75257498915995302</v>
      </c>
      <c r="Z34" s="27"/>
      <c r="AA34" s="9">
        <v>3.0877076698105492</v>
      </c>
      <c r="AB34" s="9">
        <v>4.442342650298464</v>
      </c>
      <c r="AC34" s="9">
        <v>1.3546349804879154</v>
      </c>
      <c r="AD34" s="27"/>
      <c r="AE34" s="9">
        <v>2.5157506780489851</v>
      </c>
      <c r="AF34" s="9">
        <v>3.9606946572360942</v>
      </c>
      <c r="AG34" s="9">
        <v>1.4449439791871093</v>
      </c>
      <c r="AH34" s="27"/>
      <c r="AI34" s="9">
        <v>1.4922486927914496</v>
      </c>
      <c r="AJ34" s="9">
        <v>4.352033651599271</v>
      </c>
      <c r="AK34" s="9">
        <v>2.8597849588078215</v>
      </c>
      <c r="AL34" s="9">
        <v>2.636162676314576</v>
      </c>
      <c r="AM34" s="9">
        <v>3.7800766598377065</v>
      </c>
      <c r="AN34" s="9">
        <v>5.7066686320871858</v>
      </c>
      <c r="AO34" s="9">
        <v>1.9265919722494791</v>
      </c>
      <c r="AP34" s="29"/>
      <c r="AQ34" s="9">
        <v>3.8101796594041049</v>
      </c>
      <c r="AR34" s="9">
        <v>5.2250206390248151</v>
      </c>
      <c r="AS34" s="9">
        <v>1.4148409796207113</v>
      </c>
      <c r="AT34" s="33"/>
      <c r="AU34" s="9">
        <v>1.7932786884554297</v>
      </c>
      <c r="AV34" s="9">
        <v>3.5091496637401218</v>
      </c>
      <c r="AW34" s="9">
        <v>1.7158709752846923</v>
      </c>
    </row>
    <row r="35" spans="1:49" x14ac:dyDescent="0.25">
      <c r="A35" s="8">
        <v>4</v>
      </c>
      <c r="B35" s="8"/>
      <c r="C35" s="9">
        <v>4.2316216533336775</v>
      </c>
      <c r="D35" s="9">
        <v>6.2786256238487494</v>
      </c>
      <c r="E35" s="9">
        <v>2.0470039705150715</v>
      </c>
      <c r="F35" s="27"/>
      <c r="G35" s="9">
        <v>3.5091496637401236</v>
      </c>
      <c r="H35" s="9">
        <v>4.1413126546344827</v>
      </c>
      <c r="I35" s="9">
        <v>0.63216299089435946</v>
      </c>
      <c r="J35" s="9">
        <v>0.82998270233069016</v>
      </c>
      <c r="K35" s="9">
        <v>3.0275016706777533</v>
      </c>
      <c r="L35" s="9">
        <v>4.5627546485640575</v>
      </c>
      <c r="M35" s="9">
        <v>1.5352529778863042</v>
      </c>
      <c r="N35" s="9">
        <v>0.37843770883471733</v>
      </c>
      <c r="O35" s="9">
        <v>2.9070896724121598</v>
      </c>
      <c r="P35" s="9">
        <v>4.6530636472632523</v>
      </c>
      <c r="Q35" s="9">
        <v>1.7459739748510923</v>
      </c>
      <c r="R35" s="27"/>
      <c r="S35" s="9">
        <v>4.1413126546344845</v>
      </c>
      <c r="T35" s="9">
        <v>4.8938876437944359</v>
      </c>
      <c r="U35" s="9">
        <v>0.75257498915995191</v>
      </c>
      <c r="V35" s="27"/>
      <c r="W35" s="9">
        <v>4.5627546485640575</v>
      </c>
      <c r="X35" s="9">
        <v>5.6765656325207869</v>
      </c>
      <c r="Y35" s="9">
        <v>1.1138109839567301</v>
      </c>
      <c r="Z35" s="27"/>
      <c r="AA35" s="9">
        <v>4.4423426502984658</v>
      </c>
      <c r="AB35" s="9">
        <v>4.5326516489976587</v>
      </c>
      <c r="AC35" s="9">
        <v>9.030899869919351E-2</v>
      </c>
      <c r="AD35" s="27"/>
      <c r="AE35" s="9">
        <v>3.2382226676425407</v>
      </c>
      <c r="AF35" s="9">
        <v>6.1582136255831577</v>
      </c>
      <c r="AG35" s="9">
        <v>2.919990957940616</v>
      </c>
      <c r="AH35" s="27"/>
      <c r="AI35" s="9">
        <v>4.0811066555016877</v>
      </c>
      <c r="AJ35" s="9">
        <v>5.9775956281847682</v>
      </c>
      <c r="AK35" s="9">
        <v>1.8964889726830818</v>
      </c>
      <c r="AL35" s="9">
        <v>2.3050296810841986</v>
      </c>
      <c r="AM35" s="9">
        <v>3.9305916576696966</v>
      </c>
      <c r="AN35" s="9">
        <v>5.7066686320871858</v>
      </c>
      <c r="AO35" s="9">
        <v>1.7760769744174885</v>
      </c>
      <c r="AP35" s="29"/>
      <c r="AQ35" s="9">
        <v>2.6361626763145778</v>
      </c>
      <c r="AR35" s="9">
        <v>3.539252663306522</v>
      </c>
      <c r="AS35" s="9">
        <v>0.90308998699194409</v>
      </c>
      <c r="AT35" s="33"/>
      <c r="AU35" s="9">
        <v>4.2015186537672804</v>
      </c>
      <c r="AV35" s="9">
        <v>4.6229606476968534</v>
      </c>
      <c r="AW35" s="9">
        <v>0.42144199392957321</v>
      </c>
    </row>
    <row r="36" spans="1:49" x14ac:dyDescent="0.25">
      <c r="A36" s="8">
        <v>5</v>
      </c>
      <c r="B36" s="8"/>
      <c r="C36" s="9">
        <v>2.6662656758809749</v>
      </c>
      <c r="D36" s="9">
        <v>5.9173896290519732</v>
      </c>
      <c r="E36" s="9">
        <v>3.2511239531709983</v>
      </c>
      <c r="F36" s="27"/>
      <c r="G36" s="9">
        <v>2.0943086841194112</v>
      </c>
      <c r="H36" s="9">
        <v>4.7433726459624452</v>
      </c>
      <c r="I36" s="9">
        <v>2.6490639618430341</v>
      </c>
      <c r="J36" s="9">
        <v>2.9070896724121611</v>
      </c>
      <c r="K36" s="9">
        <v>4.4122396507320669</v>
      </c>
      <c r="L36" s="9">
        <v>6.4592436212471389</v>
      </c>
      <c r="M36" s="9">
        <v>2.0470039705150715</v>
      </c>
      <c r="N36" s="9">
        <v>2.2448236819514018</v>
      </c>
      <c r="O36" s="9">
        <v>3.8101796594041031</v>
      </c>
      <c r="P36" s="9">
        <v>6.3990376221143421</v>
      </c>
      <c r="Q36" s="9">
        <v>2.5888579627102386</v>
      </c>
      <c r="R36" s="27"/>
      <c r="S36" s="9">
        <v>4.743372645962447</v>
      </c>
      <c r="T36" s="9">
        <v>6.3388316229815462</v>
      </c>
      <c r="U36" s="9">
        <v>1.5954589770190994</v>
      </c>
      <c r="V36" s="27"/>
      <c r="W36" s="9">
        <v>2.3652356802169945</v>
      </c>
      <c r="X36" s="9">
        <v>4.442342650298464</v>
      </c>
      <c r="Y36" s="9">
        <v>2.0771069700814699</v>
      </c>
      <c r="Z36" s="27"/>
      <c r="AA36" s="9">
        <v>2.5157506780489851</v>
      </c>
      <c r="AB36" s="9">
        <v>3.2984286667753366</v>
      </c>
      <c r="AC36" s="9">
        <v>0.78267798872635153</v>
      </c>
      <c r="AD36" s="27"/>
      <c r="AE36" s="9">
        <v>2.2749266815178002</v>
      </c>
      <c r="AF36" s="9">
        <v>4.1714156542008816</v>
      </c>
      <c r="AG36" s="9">
        <v>1.8964889726830818</v>
      </c>
      <c r="AH36" s="27"/>
      <c r="AI36" s="9">
        <v>2.5759566771817815</v>
      </c>
      <c r="AJ36" s="9">
        <v>4.3520336515992692</v>
      </c>
      <c r="AK36" s="9">
        <v>1.7760769744174885</v>
      </c>
      <c r="AL36" s="9">
        <v>1.1611156975610699</v>
      </c>
      <c r="AM36" s="9">
        <v>2.0943086841194121</v>
      </c>
      <c r="AN36" s="9">
        <v>3.9907976568024925</v>
      </c>
      <c r="AO36" s="9">
        <v>1.8964889726830807</v>
      </c>
      <c r="AP36" s="29"/>
      <c r="AQ36" s="9">
        <v>3.2382226676425399</v>
      </c>
      <c r="AR36" s="9">
        <v>5.2250206390248151</v>
      </c>
      <c r="AS36" s="9">
        <v>1.9867979713822761</v>
      </c>
      <c r="AT36" s="33"/>
      <c r="AU36" s="9">
        <v>3.0877076698105501</v>
      </c>
      <c r="AV36" s="9">
        <v>5.2551236385912139</v>
      </c>
      <c r="AW36" s="9">
        <v>2.1674159687806647</v>
      </c>
    </row>
    <row r="37" spans="1:49" x14ac:dyDescent="0.25">
      <c r="A37" s="8">
        <v>6</v>
      </c>
      <c r="B37" s="8"/>
      <c r="C37" s="9">
        <v>2.0943086841194121</v>
      </c>
      <c r="D37" s="9">
        <v>4.1413126546344827</v>
      </c>
      <c r="E37" s="9">
        <v>2.0470039705150711</v>
      </c>
      <c r="F37" s="27"/>
      <c r="G37" s="9">
        <v>3.3887376654745305</v>
      </c>
      <c r="H37" s="9">
        <v>4.2918276524664742</v>
      </c>
      <c r="I37" s="9">
        <v>0.90308998699194365</v>
      </c>
      <c r="J37" s="9">
        <v>1.4922486927914496</v>
      </c>
      <c r="K37" s="9">
        <v>2.4254416793497908</v>
      </c>
      <c r="L37" s="9">
        <v>4.5326516489976587</v>
      </c>
      <c r="M37" s="9">
        <v>2.1072099696478683</v>
      </c>
      <c r="N37" s="9">
        <v>0.55905570623310752</v>
      </c>
      <c r="O37" s="9">
        <v>2.4254416793497908</v>
      </c>
      <c r="P37" s="9">
        <v>4.7734756455288441</v>
      </c>
      <c r="Q37" s="9">
        <v>2.3480339661790532</v>
      </c>
      <c r="R37" s="27"/>
      <c r="S37" s="9">
        <v>4.4122396507320669</v>
      </c>
      <c r="T37" s="9">
        <v>5.4357416359896034</v>
      </c>
      <c r="U37" s="9">
        <v>1.0235019852575356</v>
      </c>
      <c r="V37" s="27"/>
      <c r="W37" s="9">
        <v>3.3887376654745305</v>
      </c>
      <c r="X37" s="9">
        <v>4.1413126546344827</v>
      </c>
      <c r="Y37" s="9">
        <v>0.75257498915995302</v>
      </c>
      <c r="Z37" s="27"/>
      <c r="AA37" s="9">
        <v>3.1178106693769472</v>
      </c>
      <c r="AB37" s="9">
        <v>4.4122396507320669</v>
      </c>
      <c r="AC37" s="9">
        <v>1.2944289813551197</v>
      </c>
      <c r="AD37" s="27"/>
      <c r="AE37" s="9">
        <v>1.7330726893226338</v>
      </c>
      <c r="AF37" s="9">
        <v>3.7800766598377065</v>
      </c>
      <c r="AG37" s="9">
        <v>2.0470039705150724</v>
      </c>
      <c r="AH37" s="27"/>
      <c r="AI37" s="9">
        <v>1.8534846875882267</v>
      </c>
      <c r="AJ37" s="9">
        <v>4.1112096550680857</v>
      </c>
      <c r="AK37" s="9">
        <v>2.257724967479859</v>
      </c>
      <c r="AL37" s="9">
        <v>0.28812871013552488</v>
      </c>
      <c r="AM37" s="9">
        <v>2.0943086841194112</v>
      </c>
      <c r="AN37" s="9">
        <v>4.442342650298464</v>
      </c>
      <c r="AO37" s="9">
        <v>2.3480339661790528</v>
      </c>
      <c r="AP37" s="29"/>
      <c r="AQ37" s="9">
        <v>3.4188406650409289</v>
      </c>
      <c r="AR37" s="9">
        <v>3.7499736602713076</v>
      </c>
      <c r="AS37" s="9">
        <v>0.33113299523037865</v>
      </c>
      <c r="AT37" s="33"/>
      <c r="AU37" s="9">
        <v>2.8167806737129664</v>
      </c>
      <c r="AV37" s="9">
        <v>4.0811066555016877</v>
      </c>
      <c r="AW37" s="9">
        <v>1.2643259817887209</v>
      </c>
    </row>
    <row r="38" spans="1:49" x14ac:dyDescent="0.25">
      <c r="A38" s="8">
        <v>7</v>
      </c>
      <c r="B38" s="8"/>
      <c r="C38" s="9">
        <v>2.1846176828186055</v>
      </c>
      <c r="D38" s="9">
        <v>4.5928576481304555</v>
      </c>
      <c r="E38" s="9">
        <v>2.40823996531185</v>
      </c>
      <c r="F38" s="27"/>
      <c r="G38" s="9">
        <v>4.9540936429272326</v>
      </c>
      <c r="H38" s="9">
        <v>6.0679046268839638</v>
      </c>
      <c r="I38" s="9">
        <v>1.1138109839567309</v>
      </c>
      <c r="J38" s="9">
        <v>2.3953386797833924</v>
      </c>
      <c r="K38" s="9">
        <v>4.6530636472632523</v>
      </c>
      <c r="L38" s="9">
        <v>6.0980076264503609</v>
      </c>
      <c r="M38" s="9">
        <v>1.4449439791871084</v>
      </c>
      <c r="N38" s="9" t="s">
        <v>21</v>
      </c>
      <c r="O38" s="9">
        <v>5.1046086407592242</v>
      </c>
      <c r="P38" s="9">
        <v>7.0010976134423037</v>
      </c>
      <c r="Q38" s="9">
        <v>1.8964889726830798</v>
      </c>
      <c r="S38" s="9">
        <v>5.8270806303527776</v>
      </c>
      <c r="T38" s="9">
        <v>6.4893466208135377</v>
      </c>
      <c r="U38" s="9">
        <v>0.6622659904607584</v>
      </c>
      <c r="V38" s="27"/>
      <c r="W38" s="9">
        <v>2.7264716750137721</v>
      </c>
      <c r="X38" s="9">
        <v>4.5025486494312617</v>
      </c>
      <c r="Y38" s="9">
        <v>1.7760769744174896</v>
      </c>
      <c r="Z38" s="27"/>
      <c r="AA38" s="9">
        <v>2.7565746745801691</v>
      </c>
      <c r="AB38" s="9">
        <v>4.02090065636889</v>
      </c>
      <c r="AC38" s="9">
        <v>1.2643259817887209</v>
      </c>
      <c r="AD38" s="27"/>
      <c r="AE38" s="9">
        <v>2.2448236819514018</v>
      </c>
      <c r="AF38" s="9">
        <v>4.5025486494312608</v>
      </c>
      <c r="AG38" s="9">
        <v>2.257724967479859</v>
      </c>
      <c r="AH38" s="27"/>
      <c r="AI38" s="9">
        <v>1.4320426936586526</v>
      </c>
      <c r="AJ38" s="9">
        <v>3.8101796594041031</v>
      </c>
      <c r="AK38" s="9">
        <v>2.3781369657454512</v>
      </c>
      <c r="AL38" s="9">
        <v>2.1846176828186055</v>
      </c>
      <c r="AM38" s="9">
        <v>2.6963686754473741</v>
      </c>
      <c r="AN38" s="9">
        <v>4.2918276524664742</v>
      </c>
      <c r="AO38" s="9">
        <v>1.5954589770190994</v>
      </c>
      <c r="AP38" s="29"/>
      <c r="AQ38" s="9">
        <v>2.9371926719785586</v>
      </c>
      <c r="AR38" s="9">
        <v>3.5693556628729191</v>
      </c>
      <c r="AS38" s="9">
        <v>0.6321629908943609</v>
      </c>
      <c r="AT38" s="33"/>
      <c r="AU38" s="9">
        <v>3.4188406650409289</v>
      </c>
      <c r="AV38" s="9">
        <v>4.7734756455288432</v>
      </c>
      <c r="AW38" s="9">
        <v>1.3546349804879141</v>
      </c>
    </row>
    <row r="39" spans="1:49" x14ac:dyDescent="0.25">
      <c r="A39" s="8">
        <v>8</v>
      </c>
      <c r="B39" s="8"/>
      <c r="C39" s="9">
        <v>4.2918276524664742</v>
      </c>
      <c r="D39" s="9">
        <v>5.9775956281847682</v>
      </c>
      <c r="E39" s="9">
        <v>1.6857679757182942</v>
      </c>
      <c r="F39" s="27"/>
      <c r="G39" s="9">
        <v>2.1244116836858096</v>
      </c>
      <c r="H39" s="9">
        <v>4.5928576481304555</v>
      </c>
      <c r="I39" s="9">
        <v>2.4684459644446455</v>
      </c>
      <c r="J39" s="9">
        <v>0.82998270233069127</v>
      </c>
      <c r="K39" s="9">
        <v>2.5458536776153826</v>
      </c>
      <c r="L39" s="9">
        <v>4.2918276524664742</v>
      </c>
      <c r="M39" s="9">
        <v>1.7459739748510912</v>
      </c>
      <c r="N39" s="9">
        <v>0.95039470059628328</v>
      </c>
      <c r="O39" s="9">
        <v>3.4790466641737252</v>
      </c>
      <c r="P39" s="9">
        <v>5.0745056411928244</v>
      </c>
      <c r="Q39" s="9">
        <v>1.5954589770190992</v>
      </c>
      <c r="R39" s="9">
        <v>2.4555446789161879</v>
      </c>
      <c r="S39" s="9">
        <v>2.8468836732793639</v>
      </c>
      <c r="T39" s="9">
        <v>5.3755356368568057</v>
      </c>
      <c r="U39" s="9">
        <v>2.5286519635774427</v>
      </c>
      <c r="V39" s="27"/>
      <c r="W39" s="9">
        <v>2.8468836732793639</v>
      </c>
      <c r="X39" s="9">
        <v>4.6229606476968526</v>
      </c>
      <c r="Y39" s="9">
        <v>1.7760769744174885</v>
      </c>
      <c r="Z39" s="27"/>
      <c r="AA39" s="9">
        <v>5.2551236385912139</v>
      </c>
      <c r="AB39" s="9">
        <v>5.6163596333879919</v>
      </c>
      <c r="AC39" s="9">
        <v>0.3612359947967772</v>
      </c>
      <c r="AD39" s="27"/>
      <c r="AE39" s="9">
        <v>1.4922486927914485</v>
      </c>
      <c r="AF39" s="9">
        <v>4.382136651165669</v>
      </c>
      <c r="AG39" s="9">
        <v>2.8898879583742199</v>
      </c>
      <c r="AH39" s="27"/>
      <c r="AI39" s="9">
        <v>2.2147206823850043</v>
      </c>
      <c r="AJ39" s="9">
        <v>4.0811066555016877</v>
      </c>
      <c r="AK39" s="9">
        <v>1.8663859731166832</v>
      </c>
      <c r="AL39" s="9">
        <v>1.1310126979946724</v>
      </c>
      <c r="AM39" s="9">
        <v>2.3953386797833933</v>
      </c>
      <c r="AN39" s="9">
        <v>4.2015186537672795</v>
      </c>
      <c r="AO39" s="9">
        <v>1.806179973983886</v>
      </c>
      <c r="AP39" s="29"/>
      <c r="AQ39" s="9">
        <v>3.2382226676425399</v>
      </c>
      <c r="AR39" s="9">
        <v>5.3153296377240089</v>
      </c>
      <c r="AS39" s="9">
        <v>2.0771069700814699</v>
      </c>
      <c r="AT39" s="33"/>
      <c r="AU39" s="9">
        <v>2.6963686754473741</v>
      </c>
      <c r="AV39" s="9">
        <v>4.4122396507320669</v>
      </c>
      <c r="AW39" s="9">
        <v>1.7158709752846923</v>
      </c>
    </row>
    <row r="40" spans="1:49" x14ac:dyDescent="0.25">
      <c r="A40" s="8">
        <v>9</v>
      </c>
      <c r="B40" s="8"/>
      <c r="C40" s="9">
        <v>5.2852266381576127</v>
      </c>
      <c r="D40" s="9">
        <v>5.8571836299191764</v>
      </c>
      <c r="E40" s="9">
        <v>0.571956991761564</v>
      </c>
      <c r="F40" s="27"/>
      <c r="G40" s="9">
        <v>3.4489436646073273</v>
      </c>
      <c r="H40" s="9">
        <v>4.2015186537672795</v>
      </c>
      <c r="I40" s="9">
        <v>0.75257498915995191</v>
      </c>
      <c r="J40" s="9">
        <v>1.1009096984282738</v>
      </c>
      <c r="K40" s="9">
        <v>3.2081196680761424</v>
      </c>
      <c r="L40" s="9">
        <v>4.8336816446616391</v>
      </c>
      <c r="M40" s="9">
        <v>1.6255619765854972</v>
      </c>
      <c r="N40" s="9">
        <v>0.73967370363149665</v>
      </c>
      <c r="O40" s="9">
        <v>4.0510036559352889</v>
      </c>
      <c r="P40" s="9">
        <v>5.1949176394584171</v>
      </c>
      <c r="Q40" s="9">
        <v>1.143913983523128</v>
      </c>
      <c r="R40" s="9">
        <v>-0.1935192829268465</v>
      </c>
      <c r="S40" s="9">
        <v>2.0341026849866148</v>
      </c>
      <c r="T40" s="9">
        <v>3.3887376654745305</v>
      </c>
      <c r="U40" s="9">
        <v>1.3546349804879154</v>
      </c>
      <c r="V40" s="27"/>
      <c r="W40" s="9">
        <v>5.4357416359896034</v>
      </c>
      <c r="X40" s="9">
        <v>5.7969776307863796</v>
      </c>
      <c r="Y40" s="9">
        <v>0.3612359947967772</v>
      </c>
      <c r="Z40" s="27"/>
      <c r="AA40" s="9">
        <v>3.8703856585369003</v>
      </c>
      <c r="AB40" s="9">
        <v>4.6831666468296493</v>
      </c>
      <c r="AC40" s="9">
        <v>0.81278098829274892</v>
      </c>
      <c r="AD40" s="27"/>
      <c r="AE40" s="9">
        <v>2.1244116836858096</v>
      </c>
      <c r="AF40" s="9">
        <v>4.0811066555016877</v>
      </c>
      <c r="AG40" s="9">
        <v>1.9566949718158777</v>
      </c>
      <c r="AH40" s="27"/>
      <c r="AI40" s="9">
        <v>2.6060596767481798</v>
      </c>
      <c r="AJ40" s="9">
        <v>4.4122396507320669</v>
      </c>
      <c r="AK40" s="9">
        <v>1.8061799739838871</v>
      </c>
      <c r="AL40" s="9">
        <v>1.6728666901898377</v>
      </c>
      <c r="AM40" s="9">
        <v>2.4254416793497908</v>
      </c>
      <c r="AN40" s="9">
        <v>4.5627546485640575</v>
      </c>
      <c r="AO40" s="9">
        <v>2.1373129692142667</v>
      </c>
      <c r="AP40" s="29"/>
      <c r="AQ40" s="9">
        <v>3.2382226676425407</v>
      </c>
      <c r="AR40" s="9">
        <v>5.3153296377240107</v>
      </c>
      <c r="AS40" s="9">
        <v>2.0771069700814699</v>
      </c>
      <c r="AT40" s="33"/>
      <c r="AU40" s="9">
        <v>3.5392526633065207</v>
      </c>
      <c r="AV40" s="9">
        <v>4.1112096550680848</v>
      </c>
      <c r="AW40" s="9">
        <v>0.57195699176156389</v>
      </c>
    </row>
    <row r="41" spans="1:49" x14ac:dyDescent="0.25">
      <c r="A41" s="8">
        <v>10</v>
      </c>
      <c r="B41" s="8"/>
      <c r="C41" s="9">
        <v>4.7734756455288432</v>
      </c>
      <c r="D41" s="9">
        <v>5.586256633821594</v>
      </c>
      <c r="E41" s="9">
        <v>0.81278098829275047</v>
      </c>
      <c r="F41" s="27"/>
      <c r="G41" s="9">
        <v>2.2749266815177998</v>
      </c>
      <c r="H41" s="9">
        <v>4.5928576481304555</v>
      </c>
      <c r="I41" s="9">
        <v>2.3179309666126553</v>
      </c>
      <c r="J41" s="9" t="s">
        <v>21</v>
      </c>
      <c r="K41" s="9">
        <v>2.9973986711113554</v>
      </c>
      <c r="L41" s="9">
        <v>4.6530636472632523</v>
      </c>
      <c r="M41" s="9">
        <v>1.6556649761518969</v>
      </c>
      <c r="N41" s="9">
        <v>0.55905570623310641</v>
      </c>
      <c r="O41" s="9">
        <v>2.3652356802169945</v>
      </c>
      <c r="P41" s="9">
        <v>4.2617246529000754</v>
      </c>
      <c r="Q41" s="9">
        <v>1.8964889726830809</v>
      </c>
      <c r="R41" s="9">
        <v>1.7201714037940106E-2</v>
      </c>
      <c r="S41" s="9">
        <v>1.7330726893226349</v>
      </c>
      <c r="T41" s="9">
        <v>3.8402826589705019</v>
      </c>
      <c r="U41" s="9">
        <v>2.107209969647867</v>
      </c>
      <c r="V41" s="27"/>
      <c r="W41" s="9">
        <v>5.0745056411928244</v>
      </c>
      <c r="X41" s="9">
        <v>6.5796556195127307</v>
      </c>
      <c r="Y41" s="9">
        <v>1.505149978319906</v>
      </c>
      <c r="Z41" s="27"/>
      <c r="AA41" s="9">
        <v>5.4056386364232045</v>
      </c>
      <c r="AB41" s="9">
        <v>6.1582136255831577</v>
      </c>
      <c r="AC41" s="9">
        <v>0.75257498915995402</v>
      </c>
      <c r="AD41" s="27"/>
      <c r="AE41" s="9">
        <v>1.8835876871546253</v>
      </c>
      <c r="AF41" s="9">
        <v>4.2617246529000763</v>
      </c>
      <c r="AG41" s="9">
        <v>2.3781369657454512</v>
      </c>
      <c r="AH41" s="27"/>
      <c r="AI41" s="9">
        <v>2.6662656758809757</v>
      </c>
      <c r="AJ41" s="9">
        <v>3.5091496637401218</v>
      </c>
      <c r="AK41" s="9">
        <v>0.84288398785914653</v>
      </c>
      <c r="AL41" s="9" t="s">
        <v>21</v>
      </c>
      <c r="AM41" s="9">
        <v>3.8402826589705019</v>
      </c>
      <c r="AN41" s="9">
        <v>5.2852266381576127</v>
      </c>
      <c r="AO41" s="9">
        <v>1.4449439791871099</v>
      </c>
      <c r="AP41" s="29"/>
      <c r="AQ41" s="9">
        <v>2.5759566771817815</v>
      </c>
      <c r="AR41" s="9">
        <v>3.7499736602713076</v>
      </c>
      <c r="AS41" s="9">
        <v>1.1740169830895262</v>
      </c>
      <c r="AT41" s="33"/>
      <c r="AU41" s="9">
        <v>2.5759566771817815</v>
      </c>
      <c r="AV41" s="9">
        <v>3.9004886581032978</v>
      </c>
      <c r="AW41" s="9">
        <v>1.3245319809215168</v>
      </c>
    </row>
    <row r="42" spans="1:49" x14ac:dyDescent="0.25">
      <c r="A42" s="8">
        <v>11</v>
      </c>
      <c r="B42" s="8"/>
      <c r="C42" s="9">
        <v>4.7734756455288441</v>
      </c>
      <c r="D42" s="9">
        <v>6.2786256238487494</v>
      </c>
      <c r="E42" s="9">
        <v>1.5051499783199054</v>
      </c>
      <c r="F42" s="27"/>
      <c r="G42" s="9">
        <v>3.3887376654745305</v>
      </c>
      <c r="H42" s="9">
        <v>4.743372645962447</v>
      </c>
      <c r="I42" s="9">
        <v>1.3546349804879165</v>
      </c>
      <c r="J42" s="9">
        <v>2.3351326806505952</v>
      </c>
      <c r="K42" s="9">
        <v>4.0811066555016877</v>
      </c>
      <c r="L42" s="9">
        <v>6.1281106260167588</v>
      </c>
      <c r="M42" s="9">
        <v>2.0470039705150715</v>
      </c>
      <c r="N42" s="9">
        <v>1.8534846875882267</v>
      </c>
      <c r="O42" s="9">
        <v>2.8468836732793639</v>
      </c>
      <c r="P42" s="9">
        <v>4.4423426502984658</v>
      </c>
      <c r="Q42" s="9">
        <v>1.5954589770191017</v>
      </c>
      <c r="R42" s="9">
        <v>4.5928576481304564</v>
      </c>
      <c r="S42" s="9">
        <v>3.3887376654745305</v>
      </c>
      <c r="T42" s="9">
        <v>5.6765656325207869</v>
      </c>
      <c r="U42" s="9">
        <v>2.2878279670462573</v>
      </c>
      <c r="V42" s="27"/>
      <c r="W42" s="9">
        <v>3.6897676611385113</v>
      </c>
      <c r="X42" s="9">
        <v>4.2918276524664742</v>
      </c>
      <c r="Y42" s="9">
        <v>0.6020599913279624</v>
      </c>
      <c r="Z42" s="27"/>
      <c r="AA42" s="9">
        <v>4.7433726459624452</v>
      </c>
      <c r="AB42" s="9">
        <v>5.3755356368568057</v>
      </c>
      <c r="AC42" s="9">
        <v>0.63216299089435979</v>
      </c>
      <c r="AD42" s="27"/>
      <c r="AE42" s="9">
        <v>2.9672956715449557</v>
      </c>
      <c r="AF42" s="9">
        <v>4.5627546485640575</v>
      </c>
      <c r="AG42" s="9">
        <v>1.5954589770191014</v>
      </c>
      <c r="AH42" s="27"/>
      <c r="AI42" s="9">
        <v>2.0341026849866148</v>
      </c>
      <c r="AJ42" s="9">
        <v>4.2316216533336775</v>
      </c>
      <c r="AK42" s="9">
        <v>2.1975189683470631</v>
      </c>
      <c r="AL42" s="9">
        <v>1.7631756888890324</v>
      </c>
      <c r="AM42" s="9">
        <v>3.4790466641737252</v>
      </c>
      <c r="AN42" s="9">
        <v>4.2918276524664742</v>
      </c>
      <c r="AO42" s="9">
        <v>0.81278098829274892</v>
      </c>
      <c r="AP42" s="29"/>
      <c r="AT42" s="33"/>
      <c r="AU42" s="9">
        <v>2.6662656758809757</v>
      </c>
      <c r="AV42" s="9">
        <v>4.8938876437944359</v>
      </c>
      <c r="AW42" s="9">
        <v>2.2276219679134606</v>
      </c>
    </row>
    <row r="43" spans="1:49" x14ac:dyDescent="0.25">
      <c r="A43" s="8">
        <v>12</v>
      </c>
      <c r="B43" s="8"/>
      <c r="C43" s="9">
        <v>3.0275016706777533</v>
      </c>
      <c r="D43" s="9">
        <v>4.6530636472632523</v>
      </c>
      <c r="E43" s="9">
        <v>1.6255619765854989</v>
      </c>
      <c r="F43" s="27"/>
      <c r="G43" s="9">
        <v>3.3285316663417346</v>
      </c>
      <c r="H43" s="9">
        <v>4.7132696463960473</v>
      </c>
      <c r="I43" s="9">
        <v>1.3847379800543125</v>
      </c>
      <c r="J43" s="9">
        <v>0.86008570189708755</v>
      </c>
      <c r="K43" s="9">
        <v>2.8468836732793639</v>
      </c>
      <c r="L43" s="9">
        <v>4.5025486494312608</v>
      </c>
      <c r="M43" s="9">
        <v>1.6556649761518962</v>
      </c>
      <c r="N43" s="9">
        <v>4.7304713604339764E-2</v>
      </c>
      <c r="O43" s="9">
        <v>2.5157506780489851</v>
      </c>
      <c r="P43" s="9">
        <v>4.9239906433608338</v>
      </c>
      <c r="Q43" s="9">
        <v>2.4082399653118491</v>
      </c>
      <c r="R43" s="9">
        <v>1.8835876871546244</v>
      </c>
      <c r="S43" s="9">
        <v>2.1244116836858096</v>
      </c>
      <c r="T43" s="9">
        <v>3.8703856585369003</v>
      </c>
      <c r="U43" s="9">
        <v>1.7459739748510912</v>
      </c>
      <c r="V43" s="27"/>
      <c r="W43" s="9">
        <v>2.3953386797833933</v>
      </c>
      <c r="X43" s="9">
        <v>4.352033651599271</v>
      </c>
      <c r="Y43" s="9">
        <v>1.9566949718158777</v>
      </c>
      <c r="Z43" s="27"/>
      <c r="AA43" s="9">
        <v>3.5994586624393166</v>
      </c>
      <c r="AB43" s="9">
        <v>3.8703856585369003</v>
      </c>
      <c r="AC43" s="9">
        <v>0.27092699609758369</v>
      </c>
      <c r="AD43" s="27"/>
      <c r="AE43" s="9">
        <v>2.0642056845530137</v>
      </c>
      <c r="AF43" s="9">
        <v>3.4489436646073259</v>
      </c>
      <c r="AG43" s="9">
        <v>1.3847379800543129</v>
      </c>
      <c r="AH43" s="27"/>
      <c r="AI43" s="9">
        <v>2.0642056845530137</v>
      </c>
      <c r="AJ43" s="9">
        <v>4.2617246529000763</v>
      </c>
      <c r="AK43" s="9">
        <v>2.1975189683470631</v>
      </c>
      <c r="AL43" s="9">
        <v>0.37843770883471839</v>
      </c>
      <c r="AM43" s="9">
        <v>3.8101796594041049</v>
      </c>
      <c r="AN43" s="9">
        <v>5.6464626329543881</v>
      </c>
      <c r="AO43" s="9">
        <v>1.8362829735502848</v>
      </c>
      <c r="AP43" s="29"/>
      <c r="AU43" s="9">
        <v>2.0943086841194112</v>
      </c>
      <c r="AV43" s="9">
        <v>4.0209006563688909</v>
      </c>
      <c r="AW43" s="9">
        <v>1.9265919722494802</v>
      </c>
    </row>
    <row r="44" spans="1:49" x14ac:dyDescent="0.25">
      <c r="A44" s="8">
        <v>13</v>
      </c>
      <c r="B44" s="8"/>
      <c r="C44" s="9">
        <v>5.1046086407592242</v>
      </c>
      <c r="D44" s="9">
        <v>5.7668746312199808</v>
      </c>
      <c r="E44" s="9">
        <v>0.66226599046075718</v>
      </c>
      <c r="F44" s="27"/>
      <c r="G44" s="9">
        <v>3.358634665908133</v>
      </c>
      <c r="H44" s="9">
        <v>5.9173896290519732</v>
      </c>
      <c r="I44" s="9">
        <v>2.5587549631438407</v>
      </c>
      <c r="J44" s="9">
        <v>1.0708066988618754</v>
      </c>
      <c r="K44" s="9">
        <v>2.8167806737129664</v>
      </c>
      <c r="L44" s="9">
        <v>4.382136651165669</v>
      </c>
      <c r="M44" s="9">
        <v>1.5653559774527024</v>
      </c>
      <c r="N44" s="9">
        <v>0.79987970276429166</v>
      </c>
      <c r="O44" s="9">
        <v>2.0642056845530123</v>
      </c>
      <c r="P44" s="9">
        <v>4.9540936429272326</v>
      </c>
      <c r="Q44" s="9">
        <v>2.8898879583742203</v>
      </c>
      <c r="R44" s="9">
        <v>0.4687467075339119</v>
      </c>
      <c r="S44" s="9">
        <v>3.0275016706777533</v>
      </c>
      <c r="T44" s="9">
        <v>5.2852266381576127</v>
      </c>
      <c r="U44" s="9">
        <v>2.257724967479859</v>
      </c>
      <c r="V44" s="27"/>
      <c r="W44" s="9">
        <v>4.5025486494312608</v>
      </c>
      <c r="X44" s="9">
        <v>6.1582136255831577</v>
      </c>
      <c r="Y44" s="9">
        <v>1.6556649761518976</v>
      </c>
      <c r="Z44" s="27"/>
      <c r="AA44" s="9">
        <v>4.1714156542008816</v>
      </c>
      <c r="AB44" s="9">
        <v>4.743372645962447</v>
      </c>
      <c r="AC44" s="9">
        <v>0.57195699176156489</v>
      </c>
      <c r="AD44" s="27"/>
      <c r="AE44" s="9">
        <v>1.3718366945258567</v>
      </c>
      <c r="AF44" s="9">
        <v>3.8402826589705019</v>
      </c>
      <c r="AG44" s="9">
        <v>2.4684459644446455</v>
      </c>
      <c r="AH44" s="27"/>
      <c r="AI44" s="9">
        <v>2.0642056845530137</v>
      </c>
      <c r="AJ44" s="9">
        <v>5.3153296377240107</v>
      </c>
      <c r="AK44" s="9">
        <v>3.251123953170997</v>
      </c>
      <c r="AL44" s="9">
        <v>0.22792271100272676</v>
      </c>
      <c r="AM44" s="9">
        <v>2.3953386797833924</v>
      </c>
      <c r="AN44" s="9">
        <v>4.2617246529000763</v>
      </c>
      <c r="AO44" s="9">
        <v>1.8663859731166841</v>
      </c>
      <c r="AP44" s="29"/>
      <c r="AU44" s="9">
        <v>3.9004886581032987</v>
      </c>
      <c r="AV44" s="9">
        <v>5.1949176394584189</v>
      </c>
      <c r="AW44" s="9">
        <v>1.2944289813551193</v>
      </c>
    </row>
    <row r="45" spans="1:49" x14ac:dyDescent="0.25">
      <c r="A45" s="8">
        <v>14</v>
      </c>
      <c r="B45" s="8"/>
      <c r="C45" s="9">
        <v>3.0275016706777533</v>
      </c>
      <c r="D45" s="9">
        <v>4.352033651599271</v>
      </c>
      <c r="E45" s="9">
        <v>1.3245319809215179</v>
      </c>
      <c r="F45" s="27"/>
      <c r="J45" s="9" t="s">
        <v>21</v>
      </c>
      <c r="K45" s="9">
        <v>2.8468836732793648</v>
      </c>
      <c r="L45" s="9">
        <v>4.0510036559352898</v>
      </c>
      <c r="M45" s="9">
        <v>1.2041199826559248</v>
      </c>
      <c r="N45" s="9">
        <v>1.221321696693866</v>
      </c>
      <c r="O45" s="9">
        <v>2.967295671544957</v>
      </c>
      <c r="P45" s="9">
        <v>4.5627546485640575</v>
      </c>
      <c r="Q45" s="9">
        <v>1.5954589770191006</v>
      </c>
      <c r="R45" s="9">
        <v>1.4320426936586526</v>
      </c>
      <c r="S45" s="9">
        <v>2.3953386797833924</v>
      </c>
      <c r="T45" s="9">
        <v>3.5994586624393166</v>
      </c>
      <c r="U45" s="9">
        <v>1.2041199826559248</v>
      </c>
      <c r="V45" s="27"/>
      <c r="Z45" s="27"/>
      <c r="AA45" s="9">
        <v>5.7969776307863796</v>
      </c>
      <c r="AB45" s="9">
        <v>6.6699646182119263</v>
      </c>
      <c r="AC45" s="9">
        <v>0.87298698742554615</v>
      </c>
      <c r="AD45" s="27"/>
      <c r="AE45" s="9">
        <v>1.6728666901898377</v>
      </c>
      <c r="AF45" s="9">
        <v>3.8703856585368994</v>
      </c>
      <c r="AG45" s="9">
        <v>2.1975189683470617</v>
      </c>
      <c r="AH45" s="27"/>
      <c r="AI45" s="9">
        <v>3.960694657236095</v>
      </c>
      <c r="AJ45" s="9">
        <v>5.6163596333879902</v>
      </c>
      <c r="AK45" s="9">
        <v>1.6556649761518953</v>
      </c>
      <c r="AL45" s="9">
        <v>0.76977670319789415</v>
      </c>
      <c r="AM45" s="9">
        <v>2.5759566771817815</v>
      </c>
      <c r="AN45" s="9">
        <v>4.0811066555016877</v>
      </c>
      <c r="AO45" s="9">
        <v>1.505149978319906</v>
      </c>
      <c r="AP45" s="29"/>
    </row>
    <row r="46" spans="1:49" x14ac:dyDescent="0.25">
      <c r="A46" s="8">
        <v>15</v>
      </c>
      <c r="B46" s="8"/>
      <c r="F46" s="27"/>
      <c r="N46" s="9">
        <v>0.4988497071003104</v>
      </c>
      <c r="O46" s="9">
        <v>3.0275016706777533</v>
      </c>
      <c r="P46" s="9">
        <v>4.6229606476968526</v>
      </c>
      <c r="Q46" s="9">
        <v>1.595458977019099</v>
      </c>
      <c r="R46" s="9">
        <v>2.3953386797833924</v>
      </c>
      <c r="S46" s="9">
        <v>2.5157506780489851</v>
      </c>
      <c r="T46" s="9">
        <v>3.7800766598377065</v>
      </c>
      <c r="U46" s="9">
        <v>1.2643259817887209</v>
      </c>
      <c r="V46" s="27"/>
      <c r="W46" s="43"/>
      <c r="X46" s="43"/>
      <c r="Y46" s="44"/>
      <c r="Z46" s="27"/>
      <c r="AA46" s="9">
        <v>3.7198706607049101</v>
      </c>
      <c r="AB46" s="9">
        <v>3.8703856585369003</v>
      </c>
      <c r="AC46" s="9">
        <v>0.15051499783199063</v>
      </c>
      <c r="AD46" s="27"/>
      <c r="AI46" s="9">
        <v>3.0275016706777533</v>
      </c>
      <c r="AJ46" s="9">
        <v>4.7132696463960473</v>
      </c>
      <c r="AK46" s="9">
        <v>1.685767975718294</v>
      </c>
      <c r="AL46" s="9">
        <v>0.92029170102988356</v>
      </c>
      <c r="AM46" s="9">
        <v>2.6060596767481798</v>
      </c>
      <c r="AN46" s="9">
        <v>4.382136651165669</v>
      </c>
      <c r="AO46" s="9">
        <v>1.7760769744174885</v>
      </c>
      <c r="AP46" s="29"/>
    </row>
    <row r="47" spans="1:49" x14ac:dyDescent="0.25">
      <c r="A47" s="8">
        <v>16</v>
      </c>
      <c r="B47" s="8"/>
      <c r="R47" s="9">
        <v>1.6427636906234391</v>
      </c>
      <c r="S47" s="9">
        <v>2.0341026849866148</v>
      </c>
      <c r="T47" s="9">
        <v>5.586256633821594</v>
      </c>
      <c r="U47" s="9">
        <v>3.5521539488349787</v>
      </c>
      <c r="V47" s="27"/>
      <c r="AO47" s="30"/>
      <c r="AP47" s="30"/>
    </row>
    <row r="48" spans="1:49" x14ac:dyDescent="0.25">
      <c r="A48" s="8">
        <v>17</v>
      </c>
      <c r="B48" s="8"/>
      <c r="R48" s="9">
        <v>2.5759566771817815</v>
      </c>
      <c r="S48" s="9">
        <v>1.6427636906234402</v>
      </c>
      <c r="T48" s="9">
        <v>3.5392526633065207</v>
      </c>
      <c r="U48" s="9">
        <v>1.8964889726830807</v>
      </c>
      <c r="V48" s="27"/>
    </row>
    <row r="49" spans="1:49" x14ac:dyDescent="0.25">
      <c r="A49" s="8">
        <v>18</v>
      </c>
      <c r="B49" s="8"/>
      <c r="R49" s="9" t="s">
        <v>21</v>
      </c>
      <c r="S49" s="9">
        <v>2.4856476784825867</v>
      </c>
      <c r="T49" s="9">
        <v>5.3755356368568057</v>
      </c>
      <c r="U49" s="9">
        <v>2.8898879583742185</v>
      </c>
      <c r="V49" s="27"/>
    </row>
    <row r="50" spans="1:49" x14ac:dyDescent="0.25">
      <c r="A50" s="8">
        <v>19</v>
      </c>
      <c r="B50" s="8"/>
      <c r="V50" s="27"/>
    </row>
    <row r="51" spans="1:49" x14ac:dyDescent="0.25">
      <c r="A51" s="14">
        <v>20</v>
      </c>
      <c r="B51" s="8"/>
      <c r="V51" s="27"/>
    </row>
    <row r="52" spans="1:49" ht="15.75" customHeight="1" x14ac:dyDescent="0.25">
      <c r="A52" s="18" t="s">
        <v>16</v>
      </c>
      <c r="B52" s="18"/>
      <c r="C52" s="19">
        <f t="shared" ref="C52:D52" si="23">AVERAGE(C32:C51)</f>
        <v>3.6639650900815988</v>
      </c>
      <c r="D52" s="19">
        <f t="shared" si="23"/>
        <v>5.2744755668838978</v>
      </c>
      <c r="E52" s="19"/>
      <c r="F52" s="19"/>
      <c r="G52" s="19">
        <f t="shared" ref="G52:P52" si="24">AVERAGE(G32:G51)</f>
        <v>3.2243289755349718</v>
      </c>
      <c r="H52" s="19">
        <f t="shared" si="24"/>
        <v>4.8799939516868687</v>
      </c>
      <c r="I52" s="19"/>
      <c r="J52" s="19">
        <f t="shared" si="24"/>
        <v>1.2313560298826653</v>
      </c>
      <c r="K52" s="19">
        <f t="shared" si="24"/>
        <v>3.1199608836316908</v>
      </c>
      <c r="L52" s="19">
        <f t="shared" si="24"/>
        <v>4.8508833586995816</v>
      </c>
      <c r="M52" s="19"/>
      <c r="N52" s="19">
        <f t="shared" si="24"/>
        <v>1.1374633407588997</v>
      </c>
      <c r="O52" s="19">
        <f t="shared" si="24"/>
        <v>3.2783600003977376</v>
      </c>
      <c r="P52" s="19">
        <f t="shared" si="24"/>
        <v>5.2410755721268938</v>
      </c>
      <c r="Q52" s="19"/>
      <c r="R52" s="19">
        <f>AVERAGE(R32:R49)</f>
        <v>1.727052089409354</v>
      </c>
      <c r="S52" s="19">
        <f>AVERAGE(S32:S49)</f>
        <v>3.2900667224513365</v>
      </c>
      <c r="T52" s="19">
        <f>AVERAGE(T32:T49)</f>
        <v>4.965800364980832</v>
      </c>
      <c r="U52" s="19"/>
      <c r="V52" s="19"/>
      <c r="W52" s="19">
        <f t="shared" ref="W52:X52" si="25">AVERAGE(W32:W51)</f>
        <v>3.8356514282679792</v>
      </c>
      <c r="X52" s="19">
        <f t="shared" si="25"/>
        <v>5.2227050236735542</v>
      </c>
      <c r="Y52" s="19"/>
      <c r="Z52" s="19"/>
      <c r="AA52" s="19">
        <f t="shared" ref="AA52:AB52" si="26">AVERAGE(AA32:AA51)</f>
        <v>3.9085161246543385</v>
      </c>
      <c r="AB52" s="19">
        <f t="shared" si="26"/>
        <v>4.7192902463093276</v>
      </c>
      <c r="AC52" s="19"/>
      <c r="AD52" s="19"/>
      <c r="AE52" s="19">
        <f t="shared" ref="AE52:AF52" si="27">AVERAGE(AE32:AE51)</f>
        <v>2.1975189683470622</v>
      </c>
      <c r="AF52" s="19">
        <f t="shared" si="27"/>
        <v>4.2961280809759597</v>
      </c>
      <c r="AG52" s="19"/>
      <c r="AH52" s="19"/>
      <c r="AI52" s="19">
        <f t="shared" ref="AI52:AN52" si="28">AVERAGE(AI32:AI51)</f>
        <v>2.3632288135792345</v>
      </c>
      <c r="AJ52" s="19">
        <f t="shared" si="28"/>
        <v>4.4443495169362253</v>
      </c>
      <c r="AK52" s="19"/>
      <c r="AL52" s="19">
        <f t="shared" si="28"/>
        <v>1.3374332664499722</v>
      </c>
      <c r="AM52" s="19">
        <f t="shared" si="28"/>
        <v>2.9030759391366407</v>
      </c>
      <c r="AN52" s="19">
        <f t="shared" si="28"/>
        <v>4.6289812476101329</v>
      </c>
      <c r="AO52" s="19"/>
      <c r="AP52" s="19"/>
      <c r="AQ52" s="19">
        <f t="shared" ref="AQ52:AR52" si="29">AVERAGE(AQ32:AQ51)</f>
        <v>3.1900578683363028</v>
      </c>
      <c r="AR52" s="19">
        <f t="shared" si="29"/>
        <v>4.3520336515992701</v>
      </c>
      <c r="AS52" s="19"/>
      <c r="AT52" s="19"/>
      <c r="AU52" s="19">
        <f t="shared" ref="AU52:AV52" si="30">AVERAGE(AU32:AU51)</f>
        <v>2.9117209031146833</v>
      </c>
      <c r="AV52" s="19">
        <f t="shared" si="30"/>
        <v>4.4956018033774763</v>
      </c>
      <c r="AW52" s="19"/>
    </row>
    <row r="53" spans="1:49" x14ac:dyDescent="0.25">
      <c r="A53" s="20" t="s">
        <v>17</v>
      </c>
      <c r="B53" s="20"/>
      <c r="C53" s="21">
        <f t="shared" ref="C53:D53" si="31">STDEV(C32:C51)/SQRT(COUNT(C32:C51))</f>
        <v>0.30697302795454123</v>
      </c>
      <c r="D53" s="21">
        <f t="shared" si="31"/>
        <v>0.22609991103656266</v>
      </c>
      <c r="E53" s="21"/>
      <c r="F53" s="21"/>
      <c r="G53" s="21">
        <f t="shared" ref="G53:P53" si="32">STDEV(G32:G51)/SQRT(COUNT(G32:G51))</f>
        <v>0.2087438726752493</v>
      </c>
      <c r="H53" s="21">
        <f t="shared" si="32"/>
        <v>0.18736223679757835</v>
      </c>
      <c r="I53" s="21"/>
      <c r="J53" s="21">
        <f t="shared" si="32"/>
        <v>0.25412107514239524</v>
      </c>
      <c r="K53" s="21">
        <f t="shared" si="32"/>
        <v>0.20043890145605242</v>
      </c>
      <c r="L53" s="21">
        <f t="shared" si="32"/>
        <v>0.20612746258309603</v>
      </c>
      <c r="M53" s="21"/>
      <c r="N53" s="21">
        <f t="shared" si="32"/>
        <v>0.21528342658959279</v>
      </c>
      <c r="O53" s="21">
        <f t="shared" si="32"/>
        <v>0.21167449050844267</v>
      </c>
      <c r="P53" s="21">
        <f t="shared" si="32"/>
        <v>0.24610343712588034</v>
      </c>
      <c r="Q53" s="21"/>
      <c r="R53" s="21">
        <f>STDEV(R32:R49)/SQRT(COUNT(R32:R49))</f>
        <v>0.44999929045551906</v>
      </c>
      <c r="S53" s="21">
        <f>STDEV(S32:S49)/SQRT(COUNT(S32:S49))</f>
        <v>0.31935827846528975</v>
      </c>
      <c r="T53" s="21">
        <f>STDEV(T32:T49)/SQRT(COUNT(T32:T49))</f>
        <v>0.25629052428304977</v>
      </c>
      <c r="U53" s="21"/>
      <c r="V53" s="21"/>
      <c r="W53" s="21">
        <f t="shared" ref="W53:X53" si="33">STDEV(W32:W51)/SQRT(COUNT(W32:W51))</f>
        <v>0.3151123425648672</v>
      </c>
      <c r="X53" s="21">
        <f t="shared" si="33"/>
        <v>0.25226217701596459</v>
      </c>
      <c r="Y53" s="21"/>
      <c r="Z53" s="21"/>
      <c r="AA53" s="21">
        <f t="shared" ref="AA53:AB53" si="34">STDEV(AA32:AA51)/SQRT(COUNT(AA32:AA51))</f>
        <v>0.2690645080779363</v>
      </c>
      <c r="AB53" s="21">
        <f t="shared" si="34"/>
        <v>0.23279158690639015</v>
      </c>
      <c r="AC53" s="21"/>
      <c r="AD53" s="21"/>
      <c r="AE53" s="21">
        <f t="shared" ref="AE53:AF53" si="35">STDEV(AE32:AE51)/SQRT(COUNT(AE32:AE51))</f>
        <v>0.15736278055498498</v>
      </c>
      <c r="AF53" s="21">
        <f t="shared" si="35"/>
        <v>0.17518435879938155</v>
      </c>
      <c r="AG53" s="21"/>
      <c r="AH53" s="21"/>
      <c r="AI53" s="21">
        <f t="shared" ref="AI53:AN53" si="36">STDEV(AI32:AI51)/SQRT(COUNT(AI32:AI51))</f>
        <v>0.20988930470341133</v>
      </c>
      <c r="AJ53" s="21">
        <f t="shared" si="36"/>
        <v>0.17899726873796171</v>
      </c>
      <c r="AK53" s="21"/>
      <c r="AL53" s="21">
        <f t="shared" si="36"/>
        <v>0.20838910340956482</v>
      </c>
      <c r="AM53" s="21">
        <f t="shared" si="36"/>
        <v>0.17242543544165684</v>
      </c>
      <c r="AN53" s="21">
        <f t="shared" si="36"/>
        <v>0.15999828888911941</v>
      </c>
      <c r="AO53" s="21"/>
      <c r="AP53" s="21"/>
      <c r="AQ53" s="21">
        <f t="shared" ref="AQ53:AR53" si="37">STDEV(AQ32:AQ51)/SQRT(COUNT(AQ32:AQ51))</f>
        <v>0.12291136601339167</v>
      </c>
      <c r="AR53" s="21">
        <f t="shared" si="37"/>
        <v>0.25297666438006533</v>
      </c>
      <c r="AS53" s="21"/>
      <c r="AT53" s="21"/>
      <c r="AU53" s="21">
        <f t="shared" ref="AU53:AV53" si="38">STDEV(AU32:AU51)/SQRT(COUNT(AU32:AU51))</f>
        <v>0.1923564263982617</v>
      </c>
      <c r="AV53" s="21">
        <f t="shared" si="38"/>
        <v>0.15205678232143841</v>
      </c>
      <c r="AW53" s="21"/>
    </row>
    <row r="54" spans="1:49" x14ac:dyDescent="0.25">
      <c r="A54" s="50" t="s">
        <v>28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</row>
    <row r="55" spans="1:49" x14ac:dyDescent="0.25">
      <c r="A55" s="23" t="s">
        <v>18</v>
      </c>
      <c r="B55" s="23"/>
      <c r="C55" s="24"/>
      <c r="D55" s="24"/>
      <c r="E55" s="45">
        <f>_xlfn.T.TEST(C32:C51,D32:D51,2,1)</f>
        <v>1.3723794760285707E-6</v>
      </c>
      <c r="F55" s="23"/>
      <c r="G55" s="24"/>
      <c r="H55" s="24"/>
      <c r="I55" s="45">
        <f t="shared" ref="I55" si="39">_xlfn.T.TEST(G32:G51,H32:H51,2,1)</f>
        <v>2.9256869230405969E-6</v>
      </c>
      <c r="J55" s="23"/>
      <c r="K55" s="24"/>
      <c r="L55" s="24"/>
      <c r="M55" s="45">
        <f t="shared" ref="M55" si="40">_xlfn.T.TEST(K32:K51,L32:L51,2,1)</f>
        <v>1.6268891393619354E-11</v>
      </c>
      <c r="N55" s="23"/>
      <c r="O55" s="24"/>
      <c r="P55" s="24"/>
      <c r="Q55" s="45">
        <f t="shared" ref="Q55" si="41">_xlfn.T.TEST(O32:O51,P32:P51,2,1)</f>
        <v>2.3911028483621426E-8</v>
      </c>
      <c r="R55" s="23"/>
      <c r="S55" s="24"/>
      <c r="T55" s="24"/>
      <c r="U55" s="45">
        <f t="shared" ref="U55" si="42">_xlfn.T.TEST(S32:S51,T32:T51,2,1)</f>
        <v>1.0619160530744322E-7</v>
      </c>
      <c r="V55" s="23"/>
      <c r="W55" s="24"/>
      <c r="X55" s="24"/>
      <c r="Y55" s="45">
        <f t="shared" ref="Y55" si="43">_xlfn.T.TEST(W32:W51,X32:X51,2,1)</f>
        <v>2.321978886608349E-6</v>
      </c>
      <c r="Z55" s="23"/>
      <c r="AA55" s="24"/>
      <c r="AB55" s="24"/>
      <c r="AC55" s="45">
        <f t="shared" ref="AC55" si="44">_xlfn.T.TEST(AA32:AA51,AB32:AB51,2,1)</f>
        <v>1.5887478391385803E-5</v>
      </c>
      <c r="AD55" s="23"/>
      <c r="AE55" s="24"/>
      <c r="AF55" s="24"/>
      <c r="AG55" s="45">
        <f t="shared" ref="AG55" si="45">_xlfn.T.TEST(AE32:AE51,AF32:AF51,2,1)</f>
        <v>6.9183662417895041E-9</v>
      </c>
      <c r="AH55" s="23"/>
      <c r="AI55" s="24"/>
      <c r="AJ55" s="24"/>
      <c r="AK55" s="45">
        <f t="shared" ref="AK55" si="46">_xlfn.T.TEST(AI32:AI51,AJ32:AJ51,2,1)</f>
        <v>8.5060574631908299E-10</v>
      </c>
      <c r="AL55" s="23"/>
      <c r="AM55" s="24"/>
      <c r="AN55" s="24"/>
      <c r="AO55" s="45">
        <f t="shared" ref="AO55" si="47">_xlfn.T.TEST(AM32:AM51,AN32:AN51,2,1)</f>
        <v>1.847254525303972E-11</v>
      </c>
      <c r="AP55" s="23"/>
      <c r="AQ55" s="24"/>
      <c r="AR55" s="24"/>
      <c r="AS55" s="45">
        <f t="shared" ref="AS55" si="48">_xlfn.T.TEST(AQ32:AQ51,AR32:AR51,2,1)</f>
        <v>5.2062351143190074E-4</v>
      </c>
      <c r="AT55" s="23"/>
      <c r="AU55" s="24"/>
      <c r="AV55" s="24"/>
      <c r="AW55" s="45">
        <f t="shared" ref="AW55" si="49">_xlfn.T.TEST(AU32:AU51,AV32:AV51,2,1)</f>
        <v>1.1959475528199264E-6</v>
      </c>
    </row>
  </sheetData>
  <mergeCells count="28">
    <mergeCell ref="A26:AW26"/>
    <mergeCell ref="A29:AW29"/>
    <mergeCell ref="AT30:AW30"/>
    <mergeCell ref="A54:AW54"/>
    <mergeCell ref="V30:Y30"/>
    <mergeCell ref="Z30:AC30"/>
    <mergeCell ref="AD30:AG30"/>
    <mergeCell ref="AH30:AK30"/>
    <mergeCell ref="AL30:AO30"/>
    <mergeCell ref="AP30:AS30"/>
    <mergeCell ref="B30:E30"/>
    <mergeCell ref="F30:I30"/>
    <mergeCell ref="J30:M30"/>
    <mergeCell ref="N30:Q30"/>
    <mergeCell ref="R30:U30"/>
    <mergeCell ref="A1:AW1"/>
    <mergeCell ref="B2:E2"/>
    <mergeCell ref="F2:I2"/>
    <mergeCell ref="J2:M2"/>
    <mergeCell ref="N2:Q2"/>
    <mergeCell ref="R2:U2"/>
    <mergeCell ref="V2:Y2"/>
    <mergeCell ref="Z2:AC2"/>
    <mergeCell ref="AD2:AG2"/>
    <mergeCell ref="AH2:AK2"/>
    <mergeCell ref="AL2:AO2"/>
    <mergeCell ref="AP2:AS2"/>
    <mergeCell ref="AT2:AW2"/>
  </mergeCells>
  <conditionalFormatting sqref="E55 I55 M55 Q55 U55 Y55 AC55 AG55 AK55 AO55 AS55 AW55">
    <cfRule type="cellIs" dxfId="9" priority="1" operator="lessThanOrEqual">
      <formula>0.01</formula>
    </cfRule>
    <cfRule type="cellIs" dxfId="8" priority="2" operator="lessThanOrEqual">
      <formula>0.05</formula>
    </cfRule>
    <cfRule type="cellIs" dxfId="7" priority="3" operator="lessThanOrEqual">
      <formula>0.1</formula>
    </cfRule>
  </conditionalFormatting>
  <conditionalFormatting sqref="E27 I27 M27 Q27 U27 Y27 AC27 AG27 AK27 AO27 AS27">
    <cfRule type="cellIs" dxfId="6" priority="4" operator="lessThanOrEqual">
      <formula>0.01</formula>
    </cfRule>
    <cfRule type="cellIs" dxfId="5" priority="5" operator="lessThanOrEqual">
      <formula>0.05</formula>
    </cfRule>
    <cfRule type="cellIs" dxfId="4" priority="6" operator="lessThanOrEqual">
      <formula>0.1</formula>
    </cfRule>
  </conditionalFormatting>
  <pageMargins left="0.25" right="0.25" top="0.75" bottom="0.75" header="0.3" footer="0.3"/>
  <pageSetup scale="62" fitToWidth="4" orientation="landscape" r:id="rId1"/>
  <colBreaks count="2" manualBreakCount="2">
    <brk id="21" max="1048575" man="1"/>
    <brk id="4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opLeftCell="A18" zoomScaleNormal="100" zoomScaleSheetLayoutView="100" workbookViewId="0">
      <selection activeCell="AO46" sqref="AO46:AO51"/>
    </sheetView>
  </sheetViews>
  <sheetFormatPr defaultRowHeight="15" x14ac:dyDescent="0.25"/>
  <cols>
    <col min="1" max="1" width="8.140625" customWidth="1"/>
    <col min="2" max="2" width="8.5703125" bestFit="1" customWidth="1"/>
    <col min="3" max="3" width="9.5703125" customWidth="1"/>
    <col min="4" max="4" width="12.28515625" customWidth="1"/>
    <col min="5" max="5" width="7.5703125" customWidth="1"/>
    <col min="6" max="6" width="12" customWidth="1"/>
    <col min="7" max="7" width="11.28515625" bestFit="1" customWidth="1"/>
    <col min="8" max="8" width="11.28515625" customWidth="1"/>
    <col min="9" max="9" width="8.5703125" bestFit="1" customWidth="1"/>
    <col min="10" max="10" width="9.5703125" bestFit="1" customWidth="1"/>
    <col min="11" max="11" width="11.28515625" bestFit="1" customWidth="1"/>
    <col min="12" max="12" width="11.28515625" customWidth="1"/>
    <col min="13" max="13" width="8.5703125" customWidth="1"/>
    <col min="14" max="14" width="10.5703125" bestFit="1" customWidth="1"/>
    <col min="15" max="15" width="11.28515625" bestFit="1" customWidth="1"/>
    <col min="16" max="16" width="11.28515625" customWidth="1"/>
    <col min="17" max="17" width="9.5703125" bestFit="1" customWidth="1"/>
    <col min="18" max="18" width="10.5703125" bestFit="1" customWidth="1"/>
    <col min="19" max="19" width="11.28515625" bestFit="1" customWidth="1"/>
    <col min="20" max="20" width="9.5703125" bestFit="1" customWidth="1"/>
    <col min="21" max="21" width="10.5703125" bestFit="1" customWidth="1"/>
    <col min="22" max="22" width="11.28515625" bestFit="1" customWidth="1"/>
    <col min="23" max="23" width="8.5703125" bestFit="1" customWidth="1"/>
    <col min="24" max="24" width="9.42578125" customWidth="1"/>
    <col min="25" max="25" width="11.28515625" bestFit="1" customWidth="1"/>
    <col min="26" max="26" width="8.5703125" bestFit="1" customWidth="1"/>
    <col min="27" max="27" width="9.5703125" bestFit="1" customWidth="1"/>
    <col min="28" max="28" width="11.28515625" bestFit="1" customWidth="1"/>
    <col min="29" max="29" width="7.5703125" bestFit="1" customWidth="1"/>
    <col min="30" max="30" width="8.5703125" bestFit="1" customWidth="1"/>
    <col min="31" max="31" width="11.28515625" bestFit="1" customWidth="1"/>
    <col min="32" max="32" width="11.28515625" customWidth="1"/>
    <col min="33" max="33" width="7.5703125" bestFit="1" customWidth="1"/>
    <col min="34" max="34" width="8.5703125" bestFit="1" customWidth="1"/>
    <col min="35" max="35" width="11.28515625" bestFit="1" customWidth="1"/>
    <col min="36" max="37" width="7.5703125" bestFit="1" customWidth="1"/>
    <col min="38" max="38" width="11.28515625" bestFit="1" customWidth="1"/>
    <col min="39" max="39" width="7.5703125" bestFit="1" customWidth="1"/>
    <col min="40" max="40" width="8.5703125" bestFit="1" customWidth="1"/>
    <col min="41" max="41" width="11.28515625" bestFit="1" customWidth="1"/>
  </cols>
  <sheetData>
    <row r="1" spans="1:41" s="1" customForma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</row>
    <row r="2" spans="1:41" s="1" customFormat="1" x14ac:dyDescent="0.25">
      <c r="A2" s="2" t="s">
        <v>1</v>
      </c>
      <c r="B2" s="51" t="s">
        <v>2</v>
      </c>
      <c r="C2" s="51"/>
      <c r="D2" s="51"/>
      <c r="E2" s="51" t="s">
        <v>3</v>
      </c>
      <c r="F2" s="51"/>
      <c r="G2" s="51"/>
      <c r="H2" s="51" t="s">
        <v>4</v>
      </c>
      <c r="I2" s="51"/>
      <c r="J2" s="51"/>
      <c r="K2" s="51"/>
      <c r="L2" s="51" t="s">
        <v>5</v>
      </c>
      <c r="M2" s="51"/>
      <c r="N2" s="51"/>
      <c r="O2" s="51"/>
      <c r="P2" s="51" t="s">
        <v>6</v>
      </c>
      <c r="Q2" s="51"/>
      <c r="R2" s="51"/>
      <c r="S2" s="51"/>
      <c r="T2" s="51" t="s">
        <v>7</v>
      </c>
      <c r="U2" s="51"/>
      <c r="V2" s="51"/>
      <c r="W2" s="51" t="s">
        <v>8</v>
      </c>
      <c r="X2" s="51"/>
      <c r="Y2" s="51"/>
      <c r="Z2" s="51" t="s">
        <v>9</v>
      </c>
      <c r="AA2" s="51"/>
      <c r="AB2" s="51"/>
      <c r="AC2" s="51" t="s">
        <v>10</v>
      </c>
      <c r="AD2" s="51"/>
      <c r="AE2" s="51"/>
      <c r="AF2" s="51" t="s">
        <v>11</v>
      </c>
      <c r="AG2" s="51"/>
      <c r="AH2" s="51"/>
      <c r="AI2" s="51"/>
      <c r="AJ2" s="51" t="s">
        <v>12</v>
      </c>
      <c r="AK2" s="51"/>
      <c r="AL2" s="51"/>
      <c r="AM2" s="51" t="s">
        <v>13</v>
      </c>
      <c r="AN2" s="51"/>
      <c r="AO2" s="51"/>
    </row>
    <row r="3" spans="1:41" x14ac:dyDescent="0.25">
      <c r="A3" s="4"/>
      <c r="B3" s="4" t="s">
        <v>14</v>
      </c>
      <c r="C3" s="4" t="s">
        <v>15</v>
      </c>
      <c r="D3" s="25" t="s">
        <v>22</v>
      </c>
      <c r="E3" s="4" t="s">
        <v>14</v>
      </c>
      <c r="F3" s="4" t="s">
        <v>15</v>
      </c>
      <c r="G3" s="25" t="s">
        <v>22</v>
      </c>
      <c r="H3" s="32" t="s">
        <v>20</v>
      </c>
      <c r="I3" s="4" t="s">
        <v>14</v>
      </c>
      <c r="J3" s="4" t="s">
        <v>15</v>
      </c>
      <c r="K3" s="25" t="s">
        <v>22</v>
      </c>
      <c r="L3" s="32" t="s">
        <v>20</v>
      </c>
      <c r="M3" s="4" t="s">
        <v>14</v>
      </c>
      <c r="N3" s="4" t="s">
        <v>15</v>
      </c>
      <c r="O3" s="25" t="s">
        <v>22</v>
      </c>
      <c r="P3" s="32" t="s">
        <v>20</v>
      </c>
      <c r="Q3" s="4" t="s">
        <v>14</v>
      </c>
      <c r="R3" s="4" t="s">
        <v>15</v>
      </c>
      <c r="S3" s="25" t="s">
        <v>22</v>
      </c>
      <c r="T3" s="4" t="s">
        <v>14</v>
      </c>
      <c r="U3" s="4" t="s">
        <v>15</v>
      </c>
      <c r="V3" s="25" t="s">
        <v>22</v>
      </c>
      <c r="W3" s="4" t="s">
        <v>14</v>
      </c>
      <c r="X3" s="4" t="s">
        <v>15</v>
      </c>
      <c r="Y3" s="25" t="s">
        <v>22</v>
      </c>
      <c r="Z3" s="4" t="s">
        <v>14</v>
      </c>
      <c r="AA3" s="4" t="s">
        <v>15</v>
      </c>
      <c r="AB3" s="25" t="s">
        <v>22</v>
      </c>
      <c r="AC3" s="4" t="s">
        <v>14</v>
      </c>
      <c r="AD3" s="4" t="s">
        <v>15</v>
      </c>
      <c r="AE3" s="25" t="s">
        <v>22</v>
      </c>
      <c r="AF3" s="32" t="s">
        <v>20</v>
      </c>
      <c r="AG3" s="4" t="s">
        <v>14</v>
      </c>
      <c r="AH3" s="4" t="s">
        <v>15</v>
      </c>
      <c r="AI3" s="25" t="s">
        <v>22</v>
      </c>
      <c r="AJ3" s="4" t="s">
        <v>14</v>
      </c>
      <c r="AK3" s="4" t="s">
        <v>15</v>
      </c>
      <c r="AL3" s="25" t="s">
        <v>22</v>
      </c>
      <c r="AM3" s="4" t="s">
        <v>14</v>
      </c>
      <c r="AN3" s="4" t="s">
        <v>15</v>
      </c>
      <c r="AO3" s="25" t="s">
        <v>22</v>
      </c>
    </row>
    <row r="4" spans="1:41" x14ac:dyDescent="0.25">
      <c r="A4" s="5">
        <v>1</v>
      </c>
      <c r="B4" s="6">
        <v>3461.406965652805</v>
      </c>
      <c r="C4" s="6">
        <v>12053.319134984733</v>
      </c>
      <c r="D4" s="6">
        <f>C4/B4</f>
        <v>3.4822022531845036</v>
      </c>
      <c r="E4" s="6">
        <v>54.084483838325127</v>
      </c>
      <c r="F4" s="6">
        <v>175.72100641347865</v>
      </c>
      <c r="G4" s="6">
        <f>F4/E4</f>
        <v>3.249009585424941</v>
      </c>
      <c r="H4" s="22" t="s">
        <v>21</v>
      </c>
      <c r="I4" s="6">
        <v>2.3902190799408709</v>
      </c>
      <c r="J4" s="6">
        <v>20.494187036228343</v>
      </c>
      <c r="K4" s="6">
        <f>J4/I4</f>
        <v>8.5741877002903539</v>
      </c>
      <c r="L4" s="6">
        <v>1614.8034480446941</v>
      </c>
      <c r="M4" s="6">
        <v>78322.698811502341</v>
      </c>
      <c r="N4" s="6">
        <v>27691.255725222447</v>
      </c>
      <c r="O4" s="6">
        <f>N4/M4</f>
        <v>0.35355339059327401</v>
      </c>
      <c r="P4" s="6"/>
      <c r="Q4" s="6">
        <v>4363767.6524304766</v>
      </c>
      <c r="R4" s="6">
        <v>2338485.1832746351</v>
      </c>
      <c r="S4" s="6">
        <f>R4/Q4</f>
        <v>0.53588673126814512</v>
      </c>
      <c r="T4" s="6">
        <v>1988.0562437103331</v>
      </c>
      <c r="U4" s="6">
        <v>1988.0562437103276</v>
      </c>
      <c r="V4" s="6">
        <f>U4/T4</f>
        <v>0.99999999999999722</v>
      </c>
      <c r="W4" s="6">
        <v>994.02812185516643</v>
      </c>
      <c r="X4" s="6">
        <v>27691.255725222447</v>
      </c>
      <c r="Y4" s="6">
        <f>X4/W4</f>
        <v>27.857618025475908</v>
      </c>
      <c r="Z4" s="6">
        <v>100.92521550279335</v>
      </c>
      <c r="AA4" s="6">
        <v>231.86525805155978</v>
      </c>
      <c r="AB4" s="6">
        <f>AA4/Z4</f>
        <v>2.2973967099940684</v>
      </c>
      <c r="AC4" s="6">
        <v>1065.3729620191591</v>
      </c>
      <c r="AD4" s="6">
        <v>376.66622296827273</v>
      </c>
      <c r="AE4" s="6">
        <f>AD4/AC4</f>
        <v>0.35355339059327373</v>
      </c>
      <c r="AF4" s="6">
        <v>285.45961709895465</v>
      </c>
      <c r="AG4" s="7">
        <v>403.70086201117238</v>
      </c>
      <c r="AH4" s="7">
        <v>4895.1686757189127</v>
      </c>
      <c r="AI4" s="6">
        <f>AH4/AG4</f>
        <v>12.125732532083223</v>
      </c>
      <c r="AJ4" s="6">
        <v>0.32022167244106708</v>
      </c>
      <c r="AK4" s="6">
        <v>3.1539129844622851</v>
      </c>
      <c r="AL4" s="6">
        <f>AK4/AJ4</f>
        <v>9.849155306759334</v>
      </c>
      <c r="AM4" s="6">
        <v>1.2808866897642683</v>
      </c>
      <c r="AN4" s="6">
        <v>0.42253502998691517</v>
      </c>
      <c r="AO4" s="6">
        <f>AN4/AM4</f>
        <v>0.32987697769322405</v>
      </c>
    </row>
    <row r="5" spans="1:41" x14ac:dyDescent="0.25">
      <c r="A5" s="8">
        <v>2</v>
      </c>
      <c r="B5" s="9">
        <v>25836.855168715116</v>
      </c>
      <c r="C5" s="9">
        <v>3709.8441288249542</v>
      </c>
      <c r="D5" s="9">
        <f t="shared" ref="D5:D16" si="0">C5/B5</f>
        <v>0.14358729437462908</v>
      </c>
      <c r="E5" s="9">
        <v>655.81398515930664</v>
      </c>
      <c r="F5" s="9">
        <v>1405.7680513078283</v>
      </c>
      <c r="G5" s="9">
        <f t="shared" ref="G5:G16" si="1">F5/E5</f>
        <v>2.1435469250725827</v>
      </c>
      <c r="H5" s="9">
        <v>8.9206130343423578</v>
      </c>
      <c r="I5" s="9">
        <v>231.86525805155978</v>
      </c>
      <c r="J5" s="9">
        <v>15.531689403986981</v>
      </c>
      <c r="K5" s="9">
        <f t="shared" ref="K5:K17" si="2">J5/I5</f>
        <v>6.6985841408518418E-2</v>
      </c>
      <c r="L5" s="9">
        <v>34091.934784613077</v>
      </c>
      <c r="M5" s="9">
        <v>36538.830988666283</v>
      </c>
      <c r="N5" s="9">
        <v>584621.29581865866</v>
      </c>
      <c r="O5" s="9">
        <f t="shared" ref="O5:O18" si="3">N5/M5</f>
        <v>15.999999999999948</v>
      </c>
      <c r="P5" s="9"/>
      <c r="Q5" s="9">
        <v>359876.62113480462</v>
      </c>
      <c r="R5" s="9">
        <v>136367.73913845257</v>
      </c>
      <c r="S5" s="9">
        <f t="shared" ref="S5:S11" si="4">R5/Q5</f>
        <v>0.37892914162760011</v>
      </c>
      <c r="T5" s="9">
        <v>24106.638269969466</v>
      </c>
      <c r="U5" s="9">
        <v>413389.68269943981</v>
      </c>
      <c r="V5" s="9">
        <f t="shared" ref="V5:V7" si="5">U5/T5</f>
        <v>17.148375400580623</v>
      </c>
      <c r="W5" s="9">
        <v>18269.415494333109</v>
      </c>
      <c r="X5" s="9">
        <v>4567.3538735832844</v>
      </c>
      <c r="Y5" s="9">
        <f t="shared" ref="Y5:Y18" si="6">X5/W5</f>
        <v>0.25000000000000039</v>
      </c>
      <c r="Z5" s="9">
        <v>14839.37651529982</v>
      </c>
      <c r="AA5" s="9">
        <v>81.976748144913387</v>
      </c>
      <c r="AB5" s="9">
        <f t="shared" ref="AB5:AB17" si="7">AA5/Z5</f>
        <v>5.5242717280199081E-3</v>
      </c>
      <c r="AC5" s="9">
        <v>1223.7921689297257</v>
      </c>
      <c r="AD5" s="9">
        <v>201.85043100558619</v>
      </c>
      <c r="AE5" s="9">
        <f t="shared" ref="AE5:AE18" si="8">AD5/AC5</f>
        <v>0.16493848884661161</v>
      </c>
      <c r="AF5" s="9">
        <v>115.93262902577966</v>
      </c>
      <c r="AG5" s="10">
        <v>753.33244593654558</v>
      </c>
      <c r="AH5" s="10">
        <v>7952.224974841326</v>
      </c>
      <c r="AI5" s="9">
        <f t="shared" ref="AI5:AI18" si="9">AH5/AG5</f>
        <v>10.556063286183155</v>
      </c>
      <c r="AJ5" s="9">
        <v>0.16011083622053393</v>
      </c>
      <c r="AK5" s="9">
        <v>0.32022167244106786</v>
      </c>
      <c r="AL5" s="9">
        <f t="shared" ref="AL5:AL9" si="10">AK5/AJ5</f>
        <v>2</v>
      </c>
      <c r="AM5" s="9">
        <v>8.9206130343423382</v>
      </c>
      <c r="AN5" s="9">
        <v>28.983157256444912</v>
      </c>
      <c r="AO5" s="9">
        <f t="shared" ref="AO5:AO8" si="11">AN5/AM5</f>
        <v>3.2490095854249397</v>
      </c>
    </row>
    <row r="6" spans="1:41" x14ac:dyDescent="0.25">
      <c r="A6" s="8">
        <v>3</v>
      </c>
      <c r="B6" s="9">
        <v>1065.3729620191591</v>
      </c>
      <c r="C6" s="9">
        <v>1506.6648918730912</v>
      </c>
      <c r="D6" s="9">
        <f t="shared" si="0"/>
        <v>1.4142135623730951</v>
      </c>
      <c r="E6" s="9">
        <v>14.491578628222493</v>
      </c>
      <c r="F6" s="9">
        <v>1.9414611754983679</v>
      </c>
      <c r="G6" s="9">
        <f t="shared" si="1"/>
        <v>0.13397168281703645</v>
      </c>
      <c r="H6" s="9">
        <v>0.22643091606597596</v>
      </c>
      <c r="I6" s="9">
        <v>1.4713524334698171</v>
      </c>
      <c r="J6" s="9">
        <v>10.24709351811417</v>
      </c>
      <c r="K6" s="9">
        <f t="shared" si="2"/>
        <v>6.9644045063689868</v>
      </c>
      <c r="L6" s="9">
        <v>100.92521550279335</v>
      </c>
      <c r="M6" s="9">
        <v>201.85043100558673</v>
      </c>
      <c r="N6" s="9">
        <v>1311.6279703186101</v>
      </c>
      <c r="O6" s="9">
        <f t="shared" si="3"/>
        <v>6.4980191708498625</v>
      </c>
      <c r="P6" s="9"/>
      <c r="Q6" s="9">
        <v>6171299.3971121879</v>
      </c>
      <c r="R6" s="9">
        <v>13228469.84638208</v>
      </c>
      <c r="S6" s="9">
        <f t="shared" si="4"/>
        <v>2.1435469250725769</v>
      </c>
      <c r="T6" s="9">
        <v>2506326.3619680763</v>
      </c>
      <c r="U6" s="9">
        <v>14177922.93131388</v>
      </c>
      <c r="V6" s="9">
        <f t="shared" si="5"/>
        <v>5.6568542494923761</v>
      </c>
      <c r="W6" s="9">
        <v>13845.627862611223</v>
      </c>
      <c r="X6" s="9">
        <v>13845.627862611223</v>
      </c>
      <c r="Y6" s="9">
        <f t="shared" si="6"/>
        <v>1</v>
      </c>
      <c r="Z6" s="9">
        <v>1614.8034480446941</v>
      </c>
      <c r="AA6" s="9">
        <v>163.95349628982649</v>
      </c>
      <c r="AB6" s="9">
        <f t="shared" si="7"/>
        <v>0.10153154954452923</v>
      </c>
      <c r="AC6" s="9">
        <v>266.34324050478972</v>
      </c>
      <c r="AD6" s="9">
        <v>54.084483838325127</v>
      </c>
      <c r="AE6" s="9">
        <f t="shared" si="8"/>
        <v>0.20306309908905879</v>
      </c>
      <c r="AF6" s="9">
        <v>14839.376515299793</v>
      </c>
      <c r="AG6" s="10">
        <v>39161.349405751236</v>
      </c>
      <c r="AH6" s="10">
        <v>671553.52080312942</v>
      </c>
      <c r="AI6" s="9">
        <f t="shared" si="9"/>
        <v>17.148375400580683</v>
      </c>
      <c r="AJ6" s="9">
        <v>17045.967392306538</v>
      </c>
      <c r="AK6" s="9">
        <v>14839.37651529982</v>
      </c>
      <c r="AL6" s="9">
        <f t="shared" si="10"/>
        <v>0.87055056329612412</v>
      </c>
      <c r="AM6" s="9">
        <v>0.84507005997383022</v>
      </c>
      <c r="AN6" s="9">
        <v>0.59755476998521773</v>
      </c>
      <c r="AO6" s="9">
        <f t="shared" si="11"/>
        <v>0.70710678118654746</v>
      </c>
    </row>
    <row r="7" spans="1:41" x14ac:dyDescent="0.25">
      <c r="A7" s="8">
        <v>4</v>
      </c>
      <c r="B7" s="9">
        <v>2447.5843378594518</v>
      </c>
      <c r="C7" s="9">
        <v>474860.04848959361</v>
      </c>
      <c r="D7" s="9">
        <f t="shared" si="0"/>
        <v>194.01172051333072</v>
      </c>
      <c r="E7" s="9">
        <v>7419.6882576499092</v>
      </c>
      <c r="F7" s="9">
        <v>994.02812185516643</v>
      </c>
      <c r="G7" s="9">
        <f t="shared" si="1"/>
        <v>0.13397168281703686</v>
      </c>
      <c r="H7" s="9">
        <v>3229.6068960893886</v>
      </c>
      <c r="I7" s="9">
        <v>5246.5118812744549</v>
      </c>
      <c r="J7" s="9">
        <v>103347.42067486048</v>
      </c>
      <c r="K7" s="9">
        <f t="shared" si="2"/>
        <v>19.698310613518686</v>
      </c>
      <c r="L7" s="9">
        <v>266.34324050478972</v>
      </c>
      <c r="M7" s="9">
        <v>6922.8139313056108</v>
      </c>
      <c r="N7" s="9">
        <v>17045.967392306538</v>
      </c>
      <c r="O7" s="9">
        <f t="shared" si="3"/>
        <v>2.4622888266898353</v>
      </c>
      <c r="P7" s="9"/>
      <c r="Q7" s="9">
        <v>146155.32395466542</v>
      </c>
      <c r="R7" s="9">
        <v>63617.799798730513</v>
      </c>
      <c r="S7" s="9">
        <f t="shared" si="4"/>
        <v>0.43527528164806051</v>
      </c>
      <c r="T7" s="9">
        <v>89969.15528370114</v>
      </c>
      <c r="U7" s="9">
        <v>3307117.461595519</v>
      </c>
      <c r="V7" s="9">
        <f t="shared" si="5"/>
        <v>36.758347359905002</v>
      </c>
      <c r="W7" s="9">
        <v>4261.4918480766337</v>
      </c>
      <c r="X7" s="9">
        <v>7.7658447019934895</v>
      </c>
      <c r="Y7" s="9">
        <f t="shared" si="6"/>
        <v>1.8223300615953302E-3</v>
      </c>
      <c r="Z7" s="9">
        <v>127235.59959746127</v>
      </c>
      <c r="AA7" s="9">
        <v>2811.5361026156565</v>
      </c>
      <c r="AB7" s="9">
        <f t="shared" si="7"/>
        <v>2.2097086912079556E-2</v>
      </c>
      <c r="AC7" s="9">
        <v>11246.144410462639</v>
      </c>
      <c r="AD7" s="9">
        <v>3229.6068960893772</v>
      </c>
      <c r="AE7" s="9">
        <f t="shared" si="8"/>
        <v>0.28717458874925822</v>
      </c>
      <c r="AF7" s="9">
        <v>12053.319134984733</v>
      </c>
      <c r="AG7" s="10">
        <v>29678.75303059959</v>
      </c>
      <c r="AH7" s="10">
        <v>335776.76040156471</v>
      </c>
      <c r="AI7" s="9">
        <f t="shared" si="9"/>
        <v>11.313708498984774</v>
      </c>
      <c r="AJ7" s="9">
        <v>432.6758707066017</v>
      </c>
      <c r="AK7" s="9">
        <v>87.860503206739551</v>
      </c>
      <c r="AL7" s="9">
        <f t="shared" si="10"/>
        <v>0.20306309908905903</v>
      </c>
      <c r="AM7" s="9">
        <v>0.4853652938745926</v>
      </c>
      <c r="AN7" s="9">
        <v>0.24268264693729663</v>
      </c>
      <c r="AO7" s="9">
        <f t="shared" si="11"/>
        <v>0.50000000000000067</v>
      </c>
    </row>
    <row r="8" spans="1:41" x14ac:dyDescent="0.25">
      <c r="A8" s="8">
        <v>5</v>
      </c>
      <c r="B8" s="9">
        <v>62.126757615947767</v>
      </c>
      <c r="C8" s="9">
        <v>1141.838468395822</v>
      </c>
      <c r="D8" s="9">
        <f t="shared" si="0"/>
        <v>18.379173679952601</v>
      </c>
      <c r="E8" s="9">
        <v>76.487010558107968</v>
      </c>
      <c r="F8" s="9">
        <v>285.45961709895545</v>
      </c>
      <c r="G8" s="9">
        <f t="shared" si="1"/>
        <v>3.7321319661472301</v>
      </c>
      <c r="H8" s="9">
        <v>25.231303875698345</v>
      </c>
      <c r="I8" s="9">
        <v>87.86050320673931</v>
      </c>
      <c r="J8" s="9">
        <v>3976.1124874206698</v>
      </c>
      <c r="K8" s="9">
        <f t="shared" si="2"/>
        <v>45.254833995939187</v>
      </c>
      <c r="L8" s="9">
        <v>7.7658447019934727</v>
      </c>
      <c r="M8" s="9">
        <v>432.6758707066009</v>
      </c>
      <c r="N8" s="9">
        <v>7952.2249748413124</v>
      </c>
      <c r="O8" s="9">
        <f t="shared" si="3"/>
        <v>18.379173679952551</v>
      </c>
      <c r="P8" s="9"/>
      <c r="Q8" s="9">
        <v>702.88402565391596</v>
      </c>
      <c r="R8" s="9">
        <v>1311.6279703186135</v>
      </c>
      <c r="S8" s="9">
        <f t="shared" si="4"/>
        <v>1.8660659830736133</v>
      </c>
      <c r="T8" s="9">
        <v>20986.047525097823</v>
      </c>
      <c r="U8" s="9">
        <v>78322.698811502341</v>
      </c>
      <c r="V8" s="9">
        <f t="shared" ref="V8:V16" si="12">U8/T8</f>
        <v>3.7321319661472199</v>
      </c>
      <c r="W8" s="9">
        <v>2623.255940637227</v>
      </c>
      <c r="X8" s="9">
        <v>432.67587070660204</v>
      </c>
      <c r="Y8" s="9">
        <f t="shared" si="6"/>
        <v>0.16493848884661205</v>
      </c>
      <c r="Z8" s="9">
        <v>152.97402111621568</v>
      </c>
      <c r="AA8" s="9">
        <v>124.25351523189555</v>
      </c>
      <c r="AB8" s="9">
        <f t="shared" si="7"/>
        <v>0.81225239635623547</v>
      </c>
      <c r="AC8" s="9">
        <v>2130.7459240383187</v>
      </c>
      <c r="AD8" s="9">
        <v>463.73051610311876</v>
      </c>
      <c r="AE8" s="9">
        <f t="shared" si="8"/>
        <v>0.21763764082403059</v>
      </c>
      <c r="AF8" s="9">
        <v>2283.6769367916381</v>
      </c>
      <c r="AG8" s="10">
        <v>3013.3297837461828</v>
      </c>
      <c r="AH8" s="10">
        <v>11246.144410462639</v>
      </c>
      <c r="AI8" s="9">
        <f t="shared" si="9"/>
        <v>3.732131966147227</v>
      </c>
      <c r="AJ8" s="9">
        <v>1405.7680513078283</v>
      </c>
      <c r="AK8" s="9">
        <v>266.34324050478972</v>
      </c>
      <c r="AL8" s="9">
        <f t="shared" si="10"/>
        <v>0.18946457081380005</v>
      </c>
      <c r="AM8" s="9">
        <v>1.8114473285278163</v>
      </c>
      <c r="AN8" s="9">
        <v>0.39423912305778663</v>
      </c>
      <c r="AO8" s="9">
        <f t="shared" si="11"/>
        <v>0.21763764082403059</v>
      </c>
    </row>
    <row r="9" spans="1:41" x14ac:dyDescent="0.25">
      <c r="A9" s="8">
        <v>6</v>
      </c>
      <c r="B9" s="9">
        <v>807.40172402234703</v>
      </c>
      <c r="C9" s="9">
        <v>231.86525805155978</v>
      </c>
      <c r="D9" s="9">
        <f t="shared" si="0"/>
        <v>0.28717458874925844</v>
      </c>
      <c r="E9" s="9">
        <v>1405.7680513078283</v>
      </c>
      <c r="F9" s="9">
        <v>2447.5843378594518</v>
      </c>
      <c r="G9" s="9">
        <f t="shared" si="1"/>
        <v>1.74110112659225</v>
      </c>
      <c r="H9" s="9">
        <v>285.45961709895465</v>
      </c>
      <c r="I9" s="9">
        <v>994.02812185516461</v>
      </c>
      <c r="J9" s="9">
        <v>2283.676936791644</v>
      </c>
      <c r="K9" s="9">
        <f t="shared" si="2"/>
        <v>2.2973967099940742</v>
      </c>
      <c r="L9" s="9">
        <v>2.7456407252106101</v>
      </c>
      <c r="M9" s="9">
        <v>1.8114473285278119</v>
      </c>
      <c r="N9" s="9">
        <v>5.4912814504212077</v>
      </c>
      <c r="O9" s="9">
        <f t="shared" si="3"/>
        <v>3.0314331330207915</v>
      </c>
      <c r="Q9" s="9">
        <v>1506.6648918730912</v>
      </c>
      <c r="R9" s="9">
        <v>163.95349628982677</v>
      </c>
      <c r="S9" s="9">
        <f t="shared" si="4"/>
        <v>0.10881882041201557</v>
      </c>
      <c r="T9" s="9">
        <v>29678.753030599641</v>
      </c>
      <c r="U9" s="9">
        <v>73077.661977332318</v>
      </c>
      <c r="V9" s="9">
        <f t="shared" si="12"/>
        <v>2.4622888266898264</v>
      </c>
      <c r="W9" s="9">
        <v>4261.4918480766255</v>
      </c>
      <c r="X9" s="9">
        <v>655.81398515930664</v>
      </c>
      <c r="Y9" s="9">
        <f t="shared" si="6"/>
        <v>0.15389305166811493</v>
      </c>
      <c r="Z9" s="9">
        <v>50.462607751396561</v>
      </c>
      <c r="AA9" s="9">
        <v>31.063378807973884</v>
      </c>
      <c r="AB9" s="9">
        <f t="shared" si="7"/>
        <v>0.61557220667245838</v>
      </c>
      <c r="AC9" s="9">
        <v>62.126757615947938</v>
      </c>
      <c r="AD9" s="9">
        <v>0.34320509065132632</v>
      </c>
      <c r="AE9" s="9">
        <f t="shared" si="8"/>
        <v>5.524271728019902E-3</v>
      </c>
      <c r="AF9" s="9">
        <v>1311.6279703186135</v>
      </c>
      <c r="AG9" s="10">
        <v>4261.491848076641</v>
      </c>
      <c r="AH9" s="10">
        <v>68183.869569226285</v>
      </c>
      <c r="AI9" s="9">
        <f t="shared" si="9"/>
        <v>16.000000000000007</v>
      </c>
      <c r="AJ9" s="9">
        <v>201.85043100558619</v>
      </c>
      <c r="AK9" s="9">
        <v>142.72980854947733</v>
      </c>
      <c r="AL9" s="9">
        <f t="shared" si="10"/>
        <v>0.70710678118654746</v>
      </c>
      <c r="AM9" s="9">
        <v>0.34320509065132632</v>
      </c>
      <c r="AN9" s="9">
        <v>1.9414611754983728</v>
      </c>
      <c r="AO9" s="9">
        <f t="shared" ref="AO9:AO17" si="13">AN9/AM9</f>
        <v>5.6568542494923806</v>
      </c>
    </row>
    <row r="10" spans="1:41" x14ac:dyDescent="0.25">
      <c r="A10" s="8">
        <v>7</v>
      </c>
      <c r="B10" s="9">
        <v>3229.6068960893886</v>
      </c>
      <c r="C10" s="9">
        <v>48213.276539938852</v>
      </c>
      <c r="D10" s="9">
        <f t="shared" si="0"/>
        <v>14.928527864588883</v>
      </c>
      <c r="E10" s="9">
        <v>9790.3373514378072</v>
      </c>
      <c r="F10" s="9">
        <v>15904.449949682654</v>
      </c>
      <c r="G10" s="9">
        <f t="shared" si="1"/>
        <v>1.6245047927124727</v>
      </c>
      <c r="H10" s="35" t="s">
        <v>21</v>
      </c>
      <c r="I10" s="9">
        <v>100.92521550279335</v>
      </c>
      <c r="J10" s="9">
        <v>1065.3729620191591</v>
      </c>
      <c r="K10" s="9">
        <f t="shared" si="2"/>
        <v>10.556063286183148</v>
      </c>
      <c r="L10" s="9">
        <v>4.4603065171711798</v>
      </c>
      <c r="M10" s="9">
        <v>927.46103220623922</v>
      </c>
      <c r="N10" s="9">
        <v>1506.6648918730912</v>
      </c>
      <c r="O10" s="9">
        <f t="shared" si="3"/>
        <v>1.6245047927124712</v>
      </c>
      <c r="Q10" s="9">
        <v>2338485.1832746435</v>
      </c>
      <c r="R10" s="9">
        <v>4071539.1871187552</v>
      </c>
      <c r="S10" s="9">
        <f t="shared" si="4"/>
        <v>1.7411011265922454</v>
      </c>
      <c r="T10" s="9">
        <v>6459.2137921787544</v>
      </c>
      <c r="U10" s="9">
        <v>34091.934784613077</v>
      </c>
      <c r="V10" s="9">
        <f t="shared" si="12"/>
        <v>5.2780316430915875</v>
      </c>
      <c r="W10" s="9">
        <v>13.521120959581285</v>
      </c>
      <c r="X10" s="9">
        <v>16.646452531549361</v>
      </c>
      <c r="Y10" s="9">
        <f t="shared" si="6"/>
        <v>1.231144413344917</v>
      </c>
      <c r="Z10" s="9">
        <v>5246.5118812744458</v>
      </c>
      <c r="AA10" s="9">
        <v>124.25351523189555</v>
      </c>
      <c r="AB10" s="9">
        <f t="shared" si="7"/>
        <v>2.3683071351724979E-2</v>
      </c>
      <c r="AC10" s="9">
        <v>142.72980854947733</v>
      </c>
      <c r="AD10" s="9">
        <v>305.94804223243136</v>
      </c>
      <c r="AE10" s="9">
        <f t="shared" si="8"/>
        <v>2.1435469250725885</v>
      </c>
      <c r="AF10" s="9">
        <v>0.52020164161091875</v>
      </c>
      <c r="AG10" s="10">
        <v>40.988374072456686</v>
      </c>
      <c r="AH10" s="10">
        <v>497.01406092758231</v>
      </c>
      <c r="AI10" s="9">
        <f t="shared" si="9"/>
        <v>12.125732532083168</v>
      </c>
      <c r="AJ10" s="9">
        <v>1614.8034480446897</v>
      </c>
      <c r="AK10" s="9">
        <v>432.6758707066009</v>
      </c>
      <c r="AL10" s="9">
        <f>AK10/AJ10</f>
        <v>0.2679433656340735</v>
      </c>
      <c r="AM10" s="9">
        <v>109.81622156893326</v>
      </c>
      <c r="AN10" s="9">
        <v>51.231078864865403</v>
      </c>
      <c r="AO10" s="9">
        <f t="shared" si="13"/>
        <v>0.46651649576840432</v>
      </c>
    </row>
    <row r="11" spans="1:41" x14ac:dyDescent="0.25">
      <c r="A11" s="8">
        <v>8</v>
      </c>
      <c r="B11" s="9">
        <v>497.01406092758231</v>
      </c>
      <c r="C11" s="9">
        <v>152.97402111621568</v>
      </c>
      <c r="D11" s="9">
        <f t="shared" si="0"/>
        <v>0.30778610333622902</v>
      </c>
      <c r="E11" s="9">
        <v>248.50703046379178</v>
      </c>
      <c r="F11" s="9">
        <v>4261.4918480766337</v>
      </c>
      <c r="G11" s="9">
        <f t="shared" si="1"/>
        <v>17.148375400580651</v>
      </c>
      <c r="H11" s="9">
        <v>66.585810126197416</v>
      </c>
      <c r="I11" s="9">
        <v>1854.9220644124787</v>
      </c>
      <c r="J11" s="9">
        <v>87.86050320673931</v>
      </c>
      <c r="K11" s="9">
        <f t="shared" si="2"/>
        <v>4.7366142703449875E-2</v>
      </c>
      <c r="L11" s="9">
        <v>2811.5361026156565</v>
      </c>
      <c r="M11" s="9">
        <v>41972.095050195647</v>
      </c>
      <c r="N11" s="9">
        <v>146155.32395466542</v>
      </c>
      <c r="O11" s="9">
        <f t="shared" si="3"/>
        <v>3.4822022531845032</v>
      </c>
      <c r="P11" s="9">
        <v>27.0422419191625</v>
      </c>
      <c r="Q11" s="9">
        <v>13845.627862611223</v>
      </c>
      <c r="R11" s="9">
        <v>6459.213792178778</v>
      </c>
      <c r="S11" s="9">
        <f t="shared" si="4"/>
        <v>0.46651649576840493</v>
      </c>
      <c r="T11" s="9">
        <v>20986.047525097823</v>
      </c>
      <c r="U11" s="9">
        <v>55382.511450444901</v>
      </c>
      <c r="V11" s="9">
        <f t="shared" si="12"/>
        <v>2.639015821545784</v>
      </c>
      <c r="W11" s="9">
        <v>216.33793535330045</v>
      </c>
      <c r="X11" s="9">
        <v>403.70086201117346</v>
      </c>
      <c r="Y11" s="9">
        <f t="shared" si="6"/>
        <v>1.8660659830736182</v>
      </c>
      <c r="Z11" s="9">
        <v>81.976748144913174</v>
      </c>
      <c r="AA11" s="9">
        <v>285.45961709895545</v>
      </c>
      <c r="AB11" s="9">
        <f t="shared" si="7"/>
        <v>3.4822022531845063</v>
      </c>
      <c r="AC11" s="9">
        <v>3976.1124874206557</v>
      </c>
      <c r="AD11" s="9">
        <v>248.50703046379178</v>
      </c>
      <c r="AE11" s="9">
        <f t="shared" si="8"/>
        <v>6.2500000000000194E-2</v>
      </c>
      <c r="AF11" s="9">
        <v>20.494187036228389</v>
      </c>
      <c r="AG11" s="10">
        <v>231.86525805155978</v>
      </c>
      <c r="AH11" s="10">
        <v>403.70086201117238</v>
      </c>
      <c r="AI11" s="9">
        <f t="shared" si="9"/>
        <v>1.7411011265922451</v>
      </c>
      <c r="AJ11" s="9">
        <v>927.46103220623672</v>
      </c>
      <c r="AK11" s="9">
        <v>1223.7921689297257</v>
      </c>
      <c r="AL11" s="9">
        <f>AK11/AJ11</f>
        <v>1.3195079107728966</v>
      </c>
      <c r="AM11" s="9">
        <v>764.80458836709488</v>
      </c>
      <c r="AN11" s="9">
        <v>470.79244813435395</v>
      </c>
      <c r="AO11" s="9">
        <f t="shared" si="13"/>
        <v>0.6155722066724586</v>
      </c>
    </row>
    <row r="12" spans="1:41" x14ac:dyDescent="0.25">
      <c r="A12" s="8">
        <v>9</v>
      </c>
      <c r="B12" s="9">
        <v>10493.02376254891</v>
      </c>
      <c r="C12" s="9">
        <v>266.34324050478972</v>
      </c>
      <c r="D12" s="9">
        <f t="shared" si="0"/>
        <v>2.5382887386132348E-2</v>
      </c>
      <c r="E12" s="9">
        <v>1854.9220644124787</v>
      </c>
      <c r="F12" s="9">
        <v>1311.6279703186101</v>
      </c>
      <c r="G12" s="9">
        <f t="shared" si="1"/>
        <v>0.70710678118654569</v>
      </c>
      <c r="H12" s="9">
        <v>27.04224191916256</v>
      </c>
      <c r="I12" s="9">
        <v>865.35174141320192</v>
      </c>
      <c r="J12" s="9">
        <v>136367.7391384521</v>
      </c>
      <c r="K12" s="9">
        <f t="shared" si="2"/>
        <v>157.58648490814912</v>
      </c>
      <c r="L12" s="9">
        <v>6026.6595674923656</v>
      </c>
      <c r="M12" s="9">
        <v>83944.190100391163</v>
      </c>
      <c r="N12" s="9">
        <v>335776.76040156471</v>
      </c>
      <c r="O12" s="9">
        <f t="shared" si="3"/>
        <v>4.0000000000000009</v>
      </c>
      <c r="P12" s="9">
        <v>1405.7680513078283</v>
      </c>
      <c r="Q12" s="9">
        <v>89969.15528370114</v>
      </c>
      <c r="R12" s="9">
        <v>41972.095050195501</v>
      </c>
      <c r="S12" s="9">
        <f t="shared" ref="S12:S21" si="14">R12/Q12</f>
        <v>0.46651649576840237</v>
      </c>
      <c r="T12" s="9">
        <v>2879012.9690784374</v>
      </c>
      <c r="U12" s="9">
        <v>1169242.5916373217</v>
      </c>
      <c r="V12" s="9">
        <f t="shared" si="12"/>
        <v>0.40612619817811813</v>
      </c>
      <c r="W12" s="9">
        <v>7419.6882576499092</v>
      </c>
      <c r="X12" s="9">
        <v>48213.276539938852</v>
      </c>
      <c r="Y12" s="9">
        <f t="shared" si="6"/>
        <v>6.4980191708498793</v>
      </c>
      <c r="Z12" s="9">
        <v>3461.406965652805</v>
      </c>
      <c r="AA12" s="9">
        <v>163.95349628982677</v>
      </c>
      <c r="AB12" s="9">
        <f t="shared" si="7"/>
        <v>4.7366142703450048E-2</v>
      </c>
      <c r="AC12" s="9">
        <v>5246.5118812744549</v>
      </c>
      <c r="AD12" s="9">
        <v>403.70086201117346</v>
      </c>
      <c r="AE12" s="9">
        <f t="shared" si="8"/>
        <v>7.6946525834057311E-2</v>
      </c>
      <c r="AF12" s="9">
        <v>2447.5843378594518</v>
      </c>
      <c r="AG12" s="10">
        <v>702.8840256539147</v>
      </c>
      <c r="AH12" s="10">
        <v>110765.02290088961</v>
      </c>
      <c r="AI12" s="9">
        <f t="shared" si="9"/>
        <v>157.58648490814895</v>
      </c>
      <c r="AJ12" s="9">
        <v>9790.3373514378254</v>
      </c>
      <c r="AK12" s="9">
        <v>10493.02376254891</v>
      </c>
      <c r="AL12" s="9">
        <f>AK12/AJ12</f>
        <v>1.0717734625362922</v>
      </c>
      <c r="AM12" s="9">
        <v>3514.119090205872</v>
      </c>
      <c r="AN12" s="9">
        <v>270.39925535847942</v>
      </c>
      <c r="AO12" s="9">
        <f t="shared" si="13"/>
        <v>7.6946525834057117E-2</v>
      </c>
    </row>
    <row r="13" spans="1:41" x14ac:dyDescent="0.25">
      <c r="A13" s="8">
        <v>10</v>
      </c>
      <c r="B13" s="9">
        <v>313290.79524600942</v>
      </c>
      <c r="C13" s="9">
        <v>443060.09160355857</v>
      </c>
      <c r="D13" s="9">
        <f t="shared" si="0"/>
        <v>1.414213562373094</v>
      </c>
      <c r="E13" s="9">
        <v>994.02812185516552</v>
      </c>
      <c r="F13" s="9">
        <v>1614.8034480446941</v>
      </c>
      <c r="G13" s="9">
        <f t="shared" si="1"/>
        <v>1.6245047927124725</v>
      </c>
      <c r="H13" s="35" t="s">
        <v>21</v>
      </c>
      <c r="I13" s="9">
        <v>0.78847824611557327</v>
      </c>
      <c r="J13" s="9">
        <v>5.8854097338792606</v>
      </c>
      <c r="K13" s="9">
        <f t="shared" si="2"/>
        <v>7.4642639322944504</v>
      </c>
      <c r="L13" s="9">
        <v>0.55753831464639747</v>
      </c>
      <c r="M13" s="9">
        <v>9.5608763197635049</v>
      </c>
      <c r="N13" s="9">
        <v>807.40172402234487</v>
      </c>
      <c r="O13" s="9">
        <f t="shared" si="3"/>
        <v>84.448506289464945</v>
      </c>
      <c r="P13" s="9">
        <v>1311.6279703186135</v>
      </c>
      <c r="Q13" s="9">
        <v>103347.42067486048</v>
      </c>
      <c r="R13" s="9">
        <v>1653558.7307977653</v>
      </c>
      <c r="S13" s="9">
        <f t="shared" si="14"/>
        <v>15.999999999999977</v>
      </c>
      <c r="T13" s="9">
        <v>9790.3373514378072</v>
      </c>
      <c r="U13" s="9">
        <v>6459.213792178778</v>
      </c>
      <c r="V13" s="9">
        <f t="shared" si="12"/>
        <v>0.65975395538644832</v>
      </c>
      <c r="W13" s="9">
        <v>474860.04848959361</v>
      </c>
      <c r="X13" s="9">
        <v>156645.39762300553</v>
      </c>
      <c r="Y13" s="9">
        <f t="shared" si="6"/>
        <v>0.32987697769322522</v>
      </c>
      <c r="Z13" s="9">
        <v>532.68648100957955</v>
      </c>
      <c r="AA13" s="9">
        <v>19.121752639527013</v>
      </c>
      <c r="AB13" s="9">
        <f t="shared" si="7"/>
        <v>3.5896823593657409E-2</v>
      </c>
      <c r="AC13" s="9">
        <v>865.35174141320192</v>
      </c>
      <c r="AD13" s="9">
        <v>216.33793535330045</v>
      </c>
      <c r="AE13" s="9">
        <f t="shared" si="8"/>
        <v>0.24999999999999997</v>
      </c>
      <c r="AF13" s="35" t="s">
        <v>21</v>
      </c>
      <c r="AG13" s="10">
        <v>163.95349628982635</v>
      </c>
      <c r="AH13" s="10">
        <v>9790.3373514378254</v>
      </c>
      <c r="AI13" s="9">
        <f t="shared" si="9"/>
        <v>59.714111458355866</v>
      </c>
      <c r="AJ13" s="9">
        <v>152.97402111621568</v>
      </c>
      <c r="AK13" s="9">
        <v>142.72980854947733</v>
      </c>
      <c r="AL13" s="9">
        <f>AK13/AJ13</f>
        <v>0.93303299153680652</v>
      </c>
      <c r="AM13" s="9">
        <v>67.599813839620012</v>
      </c>
      <c r="AN13" s="9">
        <v>1.4937589616544862</v>
      </c>
      <c r="AO13" s="9">
        <f t="shared" si="13"/>
        <v>2.2097086912079622E-2</v>
      </c>
    </row>
    <row r="14" spans="1:41" x14ac:dyDescent="0.25">
      <c r="A14" s="8">
        <v>11</v>
      </c>
      <c r="B14" s="9">
        <v>9790.3373514378072</v>
      </c>
      <c r="C14" s="9">
        <v>25836.855168715116</v>
      </c>
      <c r="D14" s="9">
        <f t="shared" si="0"/>
        <v>2.6390158215457937</v>
      </c>
      <c r="E14" s="9">
        <v>3013.3297837461828</v>
      </c>
      <c r="F14" s="9">
        <v>3461.4069656528172</v>
      </c>
      <c r="G14" s="9">
        <f t="shared" si="1"/>
        <v>1.1486983549970369</v>
      </c>
      <c r="H14" s="9">
        <v>3229.6068960893772</v>
      </c>
      <c r="I14" s="9">
        <v>335776.76040156471</v>
      </c>
      <c r="J14" s="9">
        <v>1653558.7307977595</v>
      </c>
      <c r="K14" s="9">
        <f t="shared" si="2"/>
        <v>4.9245776533796528</v>
      </c>
      <c r="L14" s="9">
        <v>4261.4918480766337</v>
      </c>
      <c r="M14" s="9">
        <v>1405.7680513078283</v>
      </c>
      <c r="N14" s="9">
        <v>36538.830988666283</v>
      </c>
      <c r="O14" s="9">
        <f t="shared" si="3"/>
        <v>25.992076683399592</v>
      </c>
      <c r="P14" s="9">
        <v>474860.04848959361</v>
      </c>
      <c r="Q14" s="9">
        <v>8143078.3742375113</v>
      </c>
      <c r="R14" s="9">
        <v>56711691.725255527</v>
      </c>
      <c r="S14" s="9">
        <f t="shared" si="14"/>
        <v>6.9644045063689823</v>
      </c>
      <c r="T14" s="9">
        <v>83944.190100391163</v>
      </c>
      <c r="U14" s="9">
        <v>68183.869569226285</v>
      </c>
      <c r="V14" s="9">
        <f t="shared" si="12"/>
        <v>0.81225239635623769</v>
      </c>
      <c r="W14" s="9">
        <v>146155.32395466467</v>
      </c>
      <c r="X14" s="9">
        <v>29678.75303059959</v>
      </c>
      <c r="Y14" s="9">
        <f t="shared" si="6"/>
        <v>0.20306309908905901</v>
      </c>
      <c r="Z14" s="9">
        <v>6922.8139313056108</v>
      </c>
      <c r="AA14" s="9">
        <v>753.33244593654558</v>
      </c>
      <c r="AB14" s="9">
        <f t="shared" si="7"/>
        <v>0.1088188204120157</v>
      </c>
      <c r="AC14" s="9">
        <v>497.01406092758316</v>
      </c>
      <c r="AD14" s="9">
        <v>81.976748144913387</v>
      </c>
      <c r="AE14" s="9">
        <f t="shared" si="8"/>
        <v>0.16493848884661175</v>
      </c>
      <c r="AF14" s="9">
        <v>1614.8034480446941</v>
      </c>
      <c r="AG14" s="10">
        <v>4567.3538735832844</v>
      </c>
      <c r="AH14" s="10">
        <v>24106.638269969466</v>
      </c>
      <c r="AI14" s="9">
        <f t="shared" si="9"/>
        <v>5.2780316430915777</v>
      </c>
      <c r="AM14" s="11">
        <v>0.15166366202280723</v>
      </c>
      <c r="AN14" s="9">
        <v>1.2507587613492568E-2</v>
      </c>
      <c r="AO14" s="9">
        <f t="shared" si="13"/>
        <v>8.246924442330604E-2</v>
      </c>
    </row>
    <row r="15" spans="1:41" x14ac:dyDescent="0.25">
      <c r="A15" s="8">
        <v>12</v>
      </c>
      <c r="B15" s="9">
        <v>927.46103220623672</v>
      </c>
      <c r="C15" s="9">
        <v>532.68648100957955</v>
      </c>
      <c r="D15" s="9">
        <f t="shared" si="0"/>
        <v>0.5743491774985191</v>
      </c>
      <c r="E15" s="9">
        <v>1223.7921689297257</v>
      </c>
      <c r="F15" s="9">
        <v>497.01406092758231</v>
      </c>
      <c r="G15" s="9">
        <f t="shared" si="1"/>
        <v>0.40612619817811774</v>
      </c>
      <c r="H15" s="9">
        <v>40.98837407245658</v>
      </c>
      <c r="I15" s="9">
        <v>10.24709351811417</v>
      </c>
      <c r="J15" s="9">
        <v>6026.6595674923656</v>
      </c>
      <c r="K15" s="9">
        <f t="shared" si="2"/>
        <v>588.13355775848186</v>
      </c>
      <c r="L15" s="9">
        <v>71.364904274738848</v>
      </c>
      <c r="M15" s="9">
        <v>1506.6648918730912</v>
      </c>
      <c r="N15" s="9">
        <v>41972.095050195647</v>
      </c>
      <c r="O15" s="9">
        <f t="shared" si="3"/>
        <v>27.857618025475983</v>
      </c>
      <c r="P15" s="9">
        <v>2811.5361026156643</v>
      </c>
      <c r="Q15" s="9">
        <v>13845.627862611273</v>
      </c>
      <c r="R15" s="9">
        <v>385706.21231951163</v>
      </c>
      <c r="S15" s="9">
        <f t="shared" si="14"/>
        <v>27.857618025475936</v>
      </c>
      <c r="T15" s="9">
        <v>20986.047525097823</v>
      </c>
      <c r="U15" s="9">
        <v>96426.553079877893</v>
      </c>
      <c r="V15" s="9">
        <f t="shared" si="12"/>
        <v>4.5947934199881413</v>
      </c>
      <c r="W15" s="9">
        <v>3976.1124874206557</v>
      </c>
      <c r="X15" s="9">
        <v>376.66622296827273</v>
      </c>
      <c r="Y15" s="9">
        <f t="shared" si="6"/>
        <v>9.4732285406900027E-2</v>
      </c>
      <c r="Z15" s="9">
        <v>463.73051610311956</v>
      </c>
      <c r="AA15" s="9">
        <v>124.25351523189555</v>
      </c>
      <c r="AB15" s="9">
        <f t="shared" si="7"/>
        <v>0.26794336563407301</v>
      </c>
      <c r="AC15" s="9">
        <v>4261.4918480766337</v>
      </c>
      <c r="AD15" s="9">
        <v>1141.838468395822</v>
      </c>
      <c r="AE15" s="9">
        <f t="shared" si="8"/>
        <v>0.26794336563407373</v>
      </c>
      <c r="AF15" s="9">
        <v>1065.3729620191591</v>
      </c>
      <c r="AG15" s="10">
        <v>4895.1686757189036</v>
      </c>
      <c r="AH15" s="10">
        <v>78322.698811502341</v>
      </c>
      <c r="AI15" s="9">
        <f t="shared" si="9"/>
        <v>15.999999999999977</v>
      </c>
      <c r="AJ15" s="10"/>
      <c r="AK15" s="10"/>
      <c r="AL15" s="9"/>
      <c r="AM15" s="11">
        <v>8.2519304003442241E-3</v>
      </c>
      <c r="AN15" s="9">
        <v>8.8442000177854137E-3</v>
      </c>
      <c r="AO15" s="9">
        <f t="shared" si="13"/>
        <v>1.0717734625362914</v>
      </c>
    </row>
    <row r="16" spans="1:41" x14ac:dyDescent="0.25">
      <c r="A16" s="8">
        <v>13</v>
      </c>
      <c r="B16" s="9">
        <v>7419.6882576499092</v>
      </c>
      <c r="C16" s="9">
        <v>15904.449949682627</v>
      </c>
      <c r="D16" s="9">
        <f t="shared" si="0"/>
        <v>2.1435469250725845</v>
      </c>
      <c r="E16" s="9">
        <v>3229.6068960893886</v>
      </c>
      <c r="F16" s="9">
        <v>29678.753030599641</v>
      </c>
      <c r="G16" s="9">
        <f t="shared" si="1"/>
        <v>9.1895868399762666</v>
      </c>
      <c r="H16" s="9">
        <v>20.49418703622829</v>
      </c>
      <c r="I16" s="9">
        <v>807.40172402234487</v>
      </c>
      <c r="J16" s="9">
        <v>27691.255725222447</v>
      </c>
      <c r="K16" s="9">
        <f t="shared" si="2"/>
        <v>34.296750801161394</v>
      </c>
      <c r="L16" s="9">
        <v>9790.3373514378072</v>
      </c>
      <c r="M16" s="9">
        <v>11246.144410462639</v>
      </c>
      <c r="N16" s="9">
        <v>103347.42067486048</v>
      </c>
      <c r="O16" s="9">
        <f t="shared" si="3"/>
        <v>9.1895868399762985</v>
      </c>
      <c r="P16" s="9">
        <v>25836.855168715025</v>
      </c>
      <c r="Q16" s="9">
        <v>1343107.0416062591</v>
      </c>
      <c r="R16" s="9">
        <v>1542824.8492780467</v>
      </c>
      <c r="S16" s="9">
        <f t="shared" si="14"/>
        <v>1.1486983549970371</v>
      </c>
      <c r="T16" s="9">
        <v>1542824.8492780467</v>
      </c>
      <c r="U16" s="9">
        <v>7597760.7758335005</v>
      </c>
      <c r="V16" s="9">
        <f t="shared" si="12"/>
        <v>4.9245776533796528</v>
      </c>
      <c r="W16" s="9">
        <v>4261.4918480766337</v>
      </c>
      <c r="X16" s="9">
        <v>994.02812185516643</v>
      </c>
      <c r="Y16" s="9">
        <f t="shared" si="6"/>
        <v>0.23325824788420221</v>
      </c>
      <c r="Z16" s="9">
        <v>655.81398515930664</v>
      </c>
      <c r="AA16" s="9">
        <v>753.33244593654558</v>
      </c>
      <c r="AB16" s="9">
        <f t="shared" si="7"/>
        <v>1.1486983549970351</v>
      </c>
      <c r="AC16" s="9">
        <v>2447.5843378594582</v>
      </c>
      <c r="AD16" s="9">
        <v>2283.676936791644</v>
      </c>
      <c r="AE16" s="9">
        <f t="shared" si="8"/>
        <v>0.93303299153680652</v>
      </c>
      <c r="AF16" s="9">
        <v>6.7605604797906249</v>
      </c>
      <c r="AG16" s="10">
        <v>865.35174141320192</v>
      </c>
      <c r="AH16" s="10">
        <v>6459.213792178778</v>
      </c>
      <c r="AI16" s="9">
        <f t="shared" si="9"/>
        <v>7.4642639322944744</v>
      </c>
      <c r="AJ16" s="10"/>
      <c r="AK16" s="10"/>
      <c r="AL16" s="9"/>
      <c r="AM16" s="11">
        <v>332.90053260721766</v>
      </c>
      <c r="AN16" s="9">
        <v>44.599244564076656</v>
      </c>
      <c r="AO16" s="9">
        <f t="shared" si="13"/>
        <v>0.13397168281703642</v>
      </c>
    </row>
    <row r="17" spans="1:41" x14ac:dyDescent="0.25">
      <c r="A17" s="8">
        <v>14</v>
      </c>
      <c r="B17" s="9">
        <v>27.04224191916256</v>
      </c>
      <c r="C17" s="9">
        <v>655.81398515930664</v>
      </c>
      <c r="D17" s="9">
        <f>C17/B17</f>
        <v>24.251465064166389</v>
      </c>
      <c r="E17" s="9"/>
      <c r="F17" s="9"/>
      <c r="G17" s="9"/>
      <c r="H17" s="4" t="s">
        <v>21</v>
      </c>
      <c r="I17" s="9">
        <v>532.68648100957955</v>
      </c>
      <c r="J17" s="9">
        <v>5623.0722052313286</v>
      </c>
      <c r="K17" s="9">
        <f t="shared" si="2"/>
        <v>10.556063286183166</v>
      </c>
      <c r="L17" s="9">
        <v>6026.6595674923656</v>
      </c>
      <c r="M17" s="9">
        <v>29678.753030599641</v>
      </c>
      <c r="N17" s="9">
        <v>313290.79524600942</v>
      </c>
      <c r="O17" s="9">
        <f t="shared" si="3"/>
        <v>10.556063286183139</v>
      </c>
      <c r="P17" s="9">
        <v>2447.5843378594518</v>
      </c>
      <c r="Q17" s="9">
        <v>179938.31056740228</v>
      </c>
      <c r="R17" s="9">
        <v>146155.32395466467</v>
      </c>
      <c r="S17" s="9">
        <f t="shared" si="14"/>
        <v>0.81225239635623347</v>
      </c>
      <c r="W17" s="9">
        <v>25836.855168715116</v>
      </c>
      <c r="X17" s="9">
        <v>136367.73913845257</v>
      </c>
      <c r="Y17" s="9">
        <f t="shared" si="6"/>
        <v>5.2780316430915777</v>
      </c>
      <c r="Z17" s="9">
        <v>94.166555742068169</v>
      </c>
      <c r="AA17" s="9">
        <v>10.982562900842415</v>
      </c>
      <c r="AB17" s="9">
        <f t="shared" si="7"/>
        <v>0.11662912394210083</v>
      </c>
      <c r="AC17" s="9">
        <v>59357.506061199289</v>
      </c>
      <c r="AD17" s="9">
        <v>24106.638269969466</v>
      </c>
      <c r="AE17" s="9">
        <f t="shared" si="8"/>
        <v>0.40612619817811807</v>
      </c>
      <c r="AF17" s="9">
        <v>285.45961709895545</v>
      </c>
      <c r="AG17" s="10">
        <v>14.491578628222493</v>
      </c>
      <c r="AH17" s="10">
        <v>152.97402111621608</v>
      </c>
      <c r="AI17" s="9">
        <f t="shared" si="9"/>
        <v>10.556063286183166</v>
      </c>
      <c r="AJ17" s="10"/>
      <c r="AK17" s="10"/>
      <c r="AL17" s="9"/>
      <c r="AM17" s="11">
        <v>1.8957957752850904E-2</v>
      </c>
      <c r="AN17" s="9">
        <v>4.6679967551702693E-2</v>
      </c>
      <c r="AO17" s="9">
        <f t="shared" si="13"/>
        <v>2.462288826689834</v>
      </c>
    </row>
    <row r="18" spans="1:41" x14ac:dyDescent="0.25">
      <c r="A18" s="8">
        <v>15</v>
      </c>
      <c r="E18" s="9"/>
      <c r="F18" s="9"/>
      <c r="G18" s="9"/>
      <c r="H18" s="11"/>
      <c r="I18" s="11"/>
      <c r="J18" s="11"/>
      <c r="K18" s="9"/>
      <c r="L18" s="11">
        <v>1223.7921689297257</v>
      </c>
      <c r="M18" s="9">
        <v>3976.1124874206698</v>
      </c>
      <c r="N18" s="9">
        <v>63617.799798730513</v>
      </c>
      <c r="O18" s="9">
        <f t="shared" si="3"/>
        <v>15.999999999999948</v>
      </c>
      <c r="P18" s="9">
        <v>994.02812185516461</v>
      </c>
      <c r="Q18" s="9">
        <v>55382.511450444901</v>
      </c>
      <c r="R18" s="9">
        <v>83944.190100391163</v>
      </c>
      <c r="S18" s="9">
        <f t="shared" si="14"/>
        <v>1.5157165665103982</v>
      </c>
      <c r="T18" s="40"/>
      <c r="U18" s="40"/>
      <c r="V18" s="40"/>
      <c r="W18" s="9">
        <v>12918.427584357556</v>
      </c>
      <c r="X18" s="9">
        <v>376.66622296827273</v>
      </c>
      <c r="Y18" s="9">
        <f t="shared" si="6"/>
        <v>2.9157280985525193E-2</v>
      </c>
      <c r="Z18" s="9"/>
      <c r="AA18" s="9"/>
      <c r="AB18" s="9"/>
      <c r="AC18" s="9">
        <v>14839.37651529982</v>
      </c>
      <c r="AD18" s="9">
        <v>2811.5361026156565</v>
      </c>
      <c r="AE18" s="9">
        <f t="shared" si="8"/>
        <v>0.18946457081379953</v>
      </c>
      <c r="AF18" s="9">
        <v>1405.7680513078283</v>
      </c>
      <c r="AG18" s="10">
        <v>5246.5118812744549</v>
      </c>
      <c r="AH18" s="10">
        <v>51673.710337430239</v>
      </c>
      <c r="AI18" s="9">
        <f t="shared" si="9"/>
        <v>9.8491553067593429</v>
      </c>
      <c r="AJ18" s="10"/>
      <c r="AK18" s="10"/>
      <c r="AL18" s="9"/>
    </row>
    <row r="19" spans="1:41" x14ac:dyDescent="0.25">
      <c r="A19" s="8">
        <v>16</v>
      </c>
      <c r="B19" s="12"/>
      <c r="C19" s="12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31">
        <v>55382.511450444901</v>
      </c>
      <c r="Q19" s="9">
        <v>4363767.6524304766</v>
      </c>
      <c r="R19" s="9">
        <v>12342598.794224355</v>
      </c>
      <c r="S19" s="9">
        <f t="shared" si="14"/>
        <v>2.8284271247461881</v>
      </c>
      <c r="T19" s="9"/>
      <c r="U19" s="9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3"/>
      <c r="AJ19" s="13"/>
      <c r="AK19" s="13"/>
      <c r="AL19" s="11"/>
    </row>
    <row r="20" spans="1:41" x14ac:dyDescent="0.25">
      <c r="A20" s="8">
        <v>17</v>
      </c>
      <c r="B20" s="12"/>
      <c r="C20" s="12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31">
        <v>17045.967392306538</v>
      </c>
      <c r="Q20" s="9">
        <v>179938.31056740228</v>
      </c>
      <c r="R20" s="9">
        <v>16286156.748475023</v>
      </c>
      <c r="S20" s="9">
        <f t="shared" si="14"/>
        <v>90.509667991878047</v>
      </c>
      <c r="T20" s="9"/>
      <c r="U20" s="9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3"/>
      <c r="AJ20" s="13"/>
      <c r="AK20" s="13"/>
      <c r="AL20" s="11"/>
    </row>
    <row r="21" spans="1:41" x14ac:dyDescent="0.25">
      <c r="A21" s="8">
        <v>18</v>
      </c>
      <c r="B21" s="12"/>
      <c r="C21" s="12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4" t="s">
        <v>21</v>
      </c>
      <c r="Q21" s="17">
        <v>9790.3373514378072</v>
      </c>
      <c r="R21" s="17">
        <v>12053.319134984733</v>
      </c>
      <c r="S21" s="9">
        <f t="shared" si="14"/>
        <v>1.2311444133449176</v>
      </c>
      <c r="T21" s="9"/>
      <c r="U21" s="9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9"/>
      <c r="AO21" s="11"/>
    </row>
    <row r="22" spans="1:41" x14ac:dyDescent="0.25">
      <c r="A22" s="8">
        <v>19</v>
      </c>
      <c r="B22" s="12"/>
      <c r="C22" s="12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T22" s="9"/>
      <c r="U22" s="9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9"/>
      <c r="AO22" s="11"/>
    </row>
    <row r="23" spans="1:41" x14ac:dyDescent="0.25">
      <c r="A23" s="14">
        <v>20</v>
      </c>
      <c r="B23" s="15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T23" s="17"/>
      <c r="U23" s="17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spans="1:41" ht="15.75" customHeight="1" x14ac:dyDescent="0.25">
      <c r="A24" s="18" t="s">
        <v>16</v>
      </c>
      <c r="B24" s="19">
        <f>AVERAGE(B4:B23)</f>
        <v>27096.836911762373</v>
      </c>
      <c r="C24" s="19">
        <f t="shared" ref="C24:AL24" si="15">AVERAGE(C4:C23)</f>
        <v>73437.576525814904</v>
      </c>
      <c r="D24" s="19">
        <f t="shared" si="15"/>
        <v>18.857311378423748</v>
      </c>
      <c r="E24" s="19">
        <f t="shared" si="15"/>
        <v>2306.2197526212494</v>
      </c>
      <c r="F24" s="19">
        <f t="shared" si="15"/>
        <v>4772.3115283856159</v>
      </c>
      <c r="G24" s="19">
        <f t="shared" si="15"/>
        <v>3.3063566253242032</v>
      </c>
      <c r="H24" s="19">
        <f t="shared" si="15"/>
        <v>693.41623702578715</v>
      </c>
      <c r="I24" s="19">
        <f t="shared" si="15"/>
        <v>24750.943609685048</v>
      </c>
      <c r="J24" s="19">
        <f t="shared" si="15"/>
        <v>138577.14709843919</v>
      </c>
      <c r="K24" s="19">
        <f t="shared" si="15"/>
        <v>64.030089081146855</v>
      </c>
      <c r="L24" s="19">
        <f t="shared" si="15"/>
        <v>4420.0918352829121</v>
      </c>
      <c r="M24" s="19">
        <f t="shared" si="15"/>
        <v>19805.828760752771</v>
      </c>
      <c r="N24" s="19">
        <f t="shared" si="15"/>
        <v>112109.39705955908</v>
      </c>
      <c r="O24" s="19">
        <f t="shared" si="15"/>
        <v>15.325001758100209</v>
      </c>
      <c r="P24" s="19">
        <f>AVERAGE(P4:P21)</f>
        <v>58212.296932693593</v>
      </c>
      <c r="Q24" s="19">
        <f>AVERAGE(Q4:Q21)</f>
        <v>1548766.8942621676</v>
      </c>
      <c r="R24" s="19">
        <f>AVERAGE(R4:R21)</f>
        <v>6058504.2521978831</v>
      </c>
      <c r="S24" s="19">
        <f>AVERAGE(S4:S21)</f>
        <v>8.722810354494932</v>
      </c>
      <c r="T24" s="19">
        <f t="shared" si="15"/>
        <v>556696.82053629553</v>
      </c>
      <c r="U24" s="19">
        <f t="shared" si="15"/>
        <v>2083028.1494452725</v>
      </c>
      <c r="V24" s="19">
        <f t="shared" si="15"/>
        <v>6.6209652992877697</v>
      </c>
      <c r="W24" s="19">
        <f t="shared" si="15"/>
        <v>47994.207864158736</v>
      </c>
      <c r="X24" s="19">
        <f t="shared" si="15"/>
        <v>28018.224491754387</v>
      </c>
      <c r="Y24" s="19">
        <f t="shared" si="15"/>
        <v>3.0127747331647421</v>
      </c>
      <c r="Z24" s="19">
        <f t="shared" si="15"/>
        <v>11532.374890683432</v>
      </c>
      <c r="AA24" s="19">
        <f t="shared" si="15"/>
        <v>405.66698931484717</v>
      </c>
      <c r="AB24" s="19">
        <f t="shared" si="15"/>
        <v>0.64897229835899672</v>
      </c>
      <c r="AC24" s="19">
        <f t="shared" si="15"/>
        <v>7175.213613706077</v>
      </c>
      <c r="AD24" s="19">
        <f t="shared" si="15"/>
        <v>2395.0961434049018</v>
      </c>
      <c r="AE24" s="19">
        <f t="shared" si="15"/>
        <v>0.38175936971642055</v>
      </c>
      <c r="AF24" s="19">
        <f t="shared" si="15"/>
        <v>2695.4397263576598</v>
      </c>
      <c r="AG24" s="19">
        <f t="shared" si="15"/>
        <v>6266.7017520538147</v>
      </c>
      <c r="AH24" s="19">
        <f t="shared" si="15"/>
        <v>92118.599949493786</v>
      </c>
      <c r="AI24" s="19">
        <f t="shared" si="15"/>
        <v>23.412730391832529</v>
      </c>
      <c r="AJ24" s="19">
        <f t="shared" si="15"/>
        <v>3157.2317930640183</v>
      </c>
      <c r="AK24" s="19">
        <f t="shared" si="15"/>
        <v>2763.2005812952439</v>
      </c>
      <c r="AL24" s="19">
        <f t="shared" si="15"/>
        <v>1.7411598051624935</v>
      </c>
      <c r="AM24" s="19">
        <f>AVERAGE(AM4:AM22)</f>
        <v>343.07897911686052</v>
      </c>
      <c r="AN24" s="19">
        <f>AVERAGE(AN4:AN22)</f>
        <v>62.22610340289453</v>
      </c>
      <c r="AO24" s="19">
        <f>AVERAGE(AO4:AO22)</f>
        <v>1.1137229118767564</v>
      </c>
    </row>
    <row r="25" spans="1:41" x14ac:dyDescent="0.25">
      <c r="A25" s="20" t="s">
        <v>17</v>
      </c>
      <c r="B25" s="21">
        <f>STDEV(B4:B23)/SQRT(COUNT(B4:B23))</f>
        <v>22092.666053774385</v>
      </c>
      <c r="C25" s="21">
        <f t="shared" ref="C25:AL25" si="16">STDEV(C4:C23)/SQRT(COUNT(C4:C23))</f>
        <v>43834.085240549422</v>
      </c>
      <c r="D25" s="21">
        <f t="shared" si="16"/>
        <v>13.635597965246793</v>
      </c>
      <c r="E25" s="21">
        <f t="shared" si="16"/>
        <v>838.47413402470704</v>
      </c>
      <c r="F25" s="21">
        <f t="shared" si="16"/>
        <v>2377.0934230349026</v>
      </c>
      <c r="G25" s="21">
        <f t="shared" si="16"/>
        <v>1.3296636241951434</v>
      </c>
      <c r="H25" s="21">
        <f t="shared" si="16"/>
        <v>423.50297231795906</v>
      </c>
      <c r="I25" s="21">
        <f t="shared" si="16"/>
        <v>23927.915426639145</v>
      </c>
      <c r="J25" s="21">
        <f t="shared" si="16"/>
        <v>117097.2048414337</v>
      </c>
      <c r="K25" s="21">
        <f t="shared" si="16"/>
        <v>41.759322988018319</v>
      </c>
      <c r="L25" s="21">
        <f t="shared" si="16"/>
        <v>2255.1004702691912</v>
      </c>
      <c r="M25" s="21">
        <f t="shared" si="16"/>
        <v>7390.5105701940238</v>
      </c>
      <c r="N25" s="21">
        <f t="shared" si="16"/>
        <v>43886.365570631606</v>
      </c>
      <c r="O25" s="21">
        <f t="shared" si="16"/>
        <v>5.4311225805132715</v>
      </c>
      <c r="P25" s="21">
        <f>STDEV(P4:P21)/SQRT(COUNT(P4:P21))</f>
        <v>46624.893440799227</v>
      </c>
      <c r="Q25" s="21">
        <f>STDEV(Q4:Q21)/SQRT(COUNT(Q4:Q21))</f>
        <v>590816.92597390711</v>
      </c>
      <c r="R25" s="21">
        <f>STDEV(R4:R21)/SQRT(COUNT(R4:R21))</f>
        <v>3221380.1653315527</v>
      </c>
      <c r="S25" s="21">
        <f>STDEV(S4:S21)/SQRT(COUNT(S4:S21))</f>
        <v>5.0903421276292589</v>
      </c>
      <c r="T25" s="21">
        <f t="shared" si="16"/>
        <v>288007.23677542235</v>
      </c>
      <c r="U25" s="21">
        <f t="shared" si="16"/>
        <v>1173525.0649115506</v>
      </c>
      <c r="V25" s="21">
        <f t="shared" si="16"/>
        <v>2.7847993727589015</v>
      </c>
      <c r="W25" s="21">
        <f t="shared" si="16"/>
        <v>31907.227505252973</v>
      </c>
      <c r="X25" s="21">
        <f t="shared" si="16"/>
        <v>13010.141826073786</v>
      </c>
      <c r="Y25" s="21">
        <f t="shared" si="16"/>
        <v>1.8468791906946438</v>
      </c>
      <c r="Z25" s="21">
        <f t="shared" si="16"/>
        <v>8968.2548480120768</v>
      </c>
      <c r="AA25" s="21">
        <f t="shared" si="16"/>
        <v>195.82641580621441</v>
      </c>
      <c r="AB25" s="21">
        <f t="shared" si="16"/>
        <v>0.27713013741436843</v>
      </c>
      <c r="AC25" s="21">
        <f t="shared" si="16"/>
        <v>3887.3979303154961</v>
      </c>
      <c r="AD25" s="21">
        <f t="shared" si="16"/>
        <v>1574.6643571930554</v>
      </c>
      <c r="AE25" s="21">
        <f t="shared" si="16"/>
        <v>0.13757606817733251</v>
      </c>
      <c r="AF25" s="21">
        <f t="shared" si="16"/>
        <v>1246.083875997427</v>
      </c>
      <c r="AG25" s="21">
        <f t="shared" si="16"/>
        <v>3029.2322270154446</v>
      </c>
      <c r="AH25" s="21">
        <f t="shared" si="16"/>
        <v>46959.860114464929</v>
      </c>
      <c r="AI25" s="21">
        <f t="shared" si="16"/>
        <v>10.194646033089825</v>
      </c>
      <c r="AJ25" s="21">
        <f t="shared" si="16"/>
        <v>1802.5595844189404</v>
      </c>
      <c r="AK25" s="21">
        <f t="shared" si="16"/>
        <v>1685.7644360195964</v>
      </c>
      <c r="AL25" s="21">
        <f t="shared" si="16"/>
        <v>0.91806934503678173</v>
      </c>
      <c r="AM25" s="21">
        <f>STDEV(AM4:AM22)/SQRT(COUNT(AM4:AM22))</f>
        <v>250.4243884484784</v>
      </c>
      <c r="AN25" s="21">
        <f>STDEV(AN4:AN22)/SQRT(COUNT(AN4:AN22))</f>
        <v>36.765708138966907</v>
      </c>
      <c r="AO25" s="21">
        <f>STDEV(AO4:AO22)/SQRT(COUNT(AO4:AO22))</f>
        <v>0.43181342727724792</v>
      </c>
    </row>
    <row r="26" spans="1:41" x14ac:dyDescent="0.25">
      <c r="A26" s="50" t="s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</row>
    <row r="27" spans="1:41" x14ac:dyDescent="0.25">
      <c r="A27" s="23" t="s">
        <v>18</v>
      </c>
      <c r="B27" s="23"/>
      <c r="C27" s="24"/>
      <c r="D27" s="24"/>
      <c r="E27" s="45">
        <v>0.1205</v>
      </c>
      <c r="F27" s="23"/>
      <c r="G27" s="24"/>
      <c r="H27" s="24"/>
      <c r="I27" s="45">
        <v>0.16769999999999999</v>
      </c>
      <c r="J27" s="23"/>
      <c r="K27" s="24"/>
      <c r="L27" s="24"/>
      <c r="M27" s="45">
        <v>6.7140000000000003E-3</v>
      </c>
      <c r="N27" s="23"/>
      <c r="O27" s="24"/>
      <c r="P27" s="24"/>
      <c r="Q27" s="45">
        <v>2.0140000000000002E-3</v>
      </c>
      <c r="R27" s="23"/>
      <c r="S27" s="24"/>
      <c r="T27" s="24"/>
      <c r="U27" s="45">
        <v>0.1231</v>
      </c>
      <c r="V27" s="23"/>
      <c r="W27" s="24"/>
      <c r="X27" s="24"/>
      <c r="Y27" s="45">
        <v>3.015E-2</v>
      </c>
      <c r="Z27" s="23"/>
      <c r="AA27" s="24"/>
      <c r="AB27" s="24"/>
      <c r="AC27" s="45">
        <v>0.33029999999999998</v>
      </c>
      <c r="AD27" s="23"/>
      <c r="AE27" s="24"/>
      <c r="AF27" s="24"/>
      <c r="AG27" s="45">
        <v>1.66E-2</v>
      </c>
      <c r="AH27" s="23"/>
      <c r="AI27" s="24"/>
      <c r="AJ27" s="24"/>
      <c r="AK27" s="45">
        <v>1.8310000000000001E-4</v>
      </c>
      <c r="AL27" s="23"/>
      <c r="AM27" s="24"/>
      <c r="AN27" s="24"/>
      <c r="AO27" s="45">
        <v>6.0999999999999999E-5</v>
      </c>
    </row>
    <row r="29" spans="1:41" s="1" customFormat="1" x14ac:dyDescent="0.25">
      <c r="A29" s="50" t="s">
        <v>19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</row>
    <row r="30" spans="1:41" s="1" customFormat="1" x14ac:dyDescent="0.25">
      <c r="A30" s="2" t="s">
        <v>1</v>
      </c>
      <c r="B30" s="51" t="s">
        <v>2</v>
      </c>
      <c r="C30" s="51"/>
      <c r="D30" s="51"/>
      <c r="E30" s="51" t="s">
        <v>3</v>
      </c>
      <c r="F30" s="51"/>
      <c r="G30" s="51"/>
      <c r="H30" s="51" t="s">
        <v>4</v>
      </c>
      <c r="I30" s="51"/>
      <c r="J30" s="51"/>
      <c r="K30" s="51"/>
      <c r="L30" s="51" t="s">
        <v>5</v>
      </c>
      <c r="M30" s="51"/>
      <c r="N30" s="51"/>
      <c r="O30" s="51"/>
      <c r="P30" s="51" t="s">
        <v>6</v>
      </c>
      <c r="Q30" s="51"/>
      <c r="R30" s="51"/>
      <c r="S30" s="51"/>
      <c r="T30" s="51" t="s">
        <v>7</v>
      </c>
      <c r="U30" s="51"/>
      <c r="V30" s="51"/>
      <c r="W30" s="51" t="s">
        <v>8</v>
      </c>
      <c r="X30" s="51"/>
      <c r="Y30" s="51"/>
      <c r="Z30" s="51" t="s">
        <v>9</v>
      </c>
      <c r="AA30" s="51"/>
      <c r="AB30" s="51"/>
      <c r="AC30" s="51" t="s">
        <v>10</v>
      </c>
      <c r="AD30" s="51"/>
      <c r="AE30" s="51"/>
      <c r="AF30" s="51" t="s">
        <v>11</v>
      </c>
      <c r="AG30" s="51"/>
      <c r="AH30" s="51"/>
      <c r="AI30" s="51"/>
      <c r="AJ30" s="51" t="s">
        <v>12</v>
      </c>
      <c r="AK30" s="51"/>
      <c r="AL30" s="51"/>
      <c r="AM30" s="51" t="s">
        <v>13</v>
      </c>
      <c r="AN30" s="51"/>
      <c r="AO30" s="51"/>
    </row>
    <row r="31" spans="1:41" x14ac:dyDescent="0.25">
      <c r="A31" s="25"/>
      <c r="B31" s="25" t="s">
        <v>14</v>
      </c>
      <c r="C31" s="25" t="s">
        <v>15</v>
      </c>
      <c r="D31" s="25" t="s">
        <v>22</v>
      </c>
      <c r="E31" s="25" t="s">
        <v>14</v>
      </c>
      <c r="F31" s="25" t="s">
        <v>15</v>
      </c>
      <c r="G31" s="25" t="s">
        <v>22</v>
      </c>
      <c r="H31" s="25" t="s">
        <v>20</v>
      </c>
      <c r="I31" s="25" t="s">
        <v>14</v>
      </c>
      <c r="J31" s="25" t="s">
        <v>15</v>
      </c>
      <c r="K31" s="25" t="s">
        <v>22</v>
      </c>
      <c r="L31" s="25" t="s">
        <v>20</v>
      </c>
      <c r="M31" s="25" t="s">
        <v>14</v>
      </c>
      <c r="N31" s="25" t="s">
        <v>15</v>
      </c>
      <c r="O31" s="25" t="s">
        <v>22</v>
      </c>
      <c r="P31" s="25" t="s">
        <v>20</v>
      </c>
      <c r="Q31" s="25" t="s">
        <v>14</v>
      </c>
      <c r="R31" s="25" t="s">
        <v>15</v>
      </c>
      <c r="S31" s="25" t="s">
        <v>22</v>
      </c>
      <c r="T31" s="25" t="s">
        <v>14</v>
      </c>
      <c r="U31" s="25" t="s">
        <v>15</v>
      </c>
      <c r="V31" s="25" t="s">
        <v>22</v>
      </c>
      <c r="W31" s="25" t="s">
        <v>14</v>
      </c>
      <c r="X31" s="25" t="s">
        <v>15</v>
      </c>
      <c r="Y31" s="25" t="s">
        <v>22</v>
      </c>
      <c r="Z31" s="25" t="s">
        <v>14</v>
      </c>
      <c r="AA31" s="25" t="s">
        <v>15</v>
      </c>
      <c r="AB31" s="25" t="s">
        <v>22</v>
      </c>
      <c r="AC31" s="25" t="s">
        <v>14</v>
      </c>
      <c r="AD31" s="25" t="s">
        <v>15</v>
      </c>
      <c r="AE31" s="25" t="s">
        <v>22</v>
      </c>
      <c r="AF31" s="25" t="s">
        <v>20</v>
      </c>
      <c r="AG31" s="25" t="s">
        <v>14</v>
      </c>
      <c r="AH31" s="25" t="s">
        <v>15</v>
      </c>
      <c r="AI31" s="25" t="s">
        <v>22</v>
      </c>
      <c r="AJ31" s="25" t="s">
        <v>14</v>
      </c>
      <c r="AK31" s="25" t="s">
        <v>15</v>
      </c>
      <c r="AL31" s="25" t="s">
        <v>22</v>
      </c>
      <c r="AM31" s="25" t="s">
        <v>14</v>
      </c>
      <c r="AN31" s="25" t="s">
        <v>15</v>
      </c>
      <c r="AO31" s="25" t="s">
        <v>22</v>
      </c>
    </row>
    <row r="32" spans="1:41" x14ac:dyDescent="0.25">
      <c r="A32" s="8">
        <v>1</v>
      </c>
      <c r="B32" s="26">
        <v>807.40172402234487</v>
      </c>
      <c r="C32" s="26">
        <v>12053.319134984733</v>
      </c>
      <c r="D32" s="27">
        <f>C32/B32</f>
        <v>14.928527864588951</v>
      </c>
      <c r="E32" s="26">
        <v>4567.3538735832763</v>
      </c>
      <c r="F32" s="26">
        <v>1090941.9131076189</v>
      </c>
      <c r="G32" s="27">
        <f>F32/E32</f>
        <v>238.85644583342309</v>
      </c>
      <c r="H32" s="26">
        <v>1.8114473285278119</v>
      </c>
      <c r="I32" s="26">
        <v>807.40172402234703</v>
      </c>
      <c r="J32" s="26">
        <v>34091.934784613077</v>
      </c>
      <c r="K32" s="27">
        <f>J32/I32</f>
        <v>42.224253144732558</v>
      </c>
      <c r="L32" s="26">
        <v>14.491578628222493</v>
      </c>
      <c r="M32" s="26">
        <v>7419.6882576499092</v>
      </c>
      <c r="N32" s="26">
        <v>31808.899899365253</v>
      </c>
      <c r="O32" s="27">
        <f>N32/M32</f>
        <v>4.287093850145169</v>
      </c>
      <c r="P32" s="27"/>
      <c r="Q32" s="26">
        <v>719753.24226960924</v>
      </c>
      <c r="R32" s="26">
        <v>2506326.3619680763</v>
      </c>
      <c r="S32" s="27">
        <v>3.4822022531844978</v>
      </c>
      <c r="T32" s="26">
        <v>103347.42067486048</v>
      </c>
      <c r="U32" s="26">
        <v>4363767.6524304766</v>
      </c>
      <c r="V32" s="27">
        <v>42.224253144732565</v>
      </c>
      <c r="W32" s="26">
        <v>3461.4069656528172</v>
      </c>
      <c r="X32" s="26">
        <v>51673.710337430239</v>
      </c>
      <c r="Y32" s="27">
        <v>14.928527864588904</v>
      </c>
      <c r="Z32" s="26">
        <v>108.16896767665021</v>
      </c>
      <c r="AA32" s="26">
        <v>89969.15528370114</v>
      </c>
      <c r="AB32" s="27">
        <v>831.7464538687866</v>
      </c>
      <c r="AC32" s="26">
        <v>54.084483838325127</v>
      </c>
      <c r="AD32" s="26">
        <v>14839.37651529982</v>
      </c>
      <c r="AE32" s="27">
        <v>274.37400640929127</v>
      </c>
      <c r="AF32" s="26">
        <v>100.92521550279308</v>
      </c>
      <c r="AG32" s="28">
        <v>403.70086201117238</v>
      </c>
      <c r="AH32" s="28">
        <v>17045.967392306538</v>
      </c>
      <c r="AI32" s="29">
        <v>42.224253144732671</v>
      </c>
      <c r="AJ32" s="32">
        <v>3976.1124874206557</v>
      </c>
      <c r="AK32" s="32">
        <v>7952.2249748413124</v>
      </c>
      <c r="AL32" s="33">
        <v>2</v>
      </c>
      <c r="AM32" s="33">
        <v>285.45961709895465</v>
      </c>
      <c r="AN32" s="33">
        <v>136367.73913845257</v>
      </c>
      <c r="AO32" s="34">
        <v>477.71289166684619</v>
      </c>
    </row>
    <row r="33" spans="1:41" x14ac:dyDescent="0.25">
      <c r="A33" s="8">
        <v>2</v>
      </c>
      <c r="B33" s="26">
        <v>31808.899899365253</v>
      </c>
      <c r="C33" s="26">
        <v>949720.09697918734</v>
      </c>
      <c r="D33" s="27">
        <f t="shared" ref="D33:D44" si="17">C33/B33</f>
        <v>29.857055729177826</v>
      </c>
      <c r="E33" s="26">
        <v>1311.6279703186135</v>
      </c>
      <c r="F33" s="26">
        <v>48213.276539938852</v>
      </c>
      <c r="G33" s="27">
        <f t="shared" ref="G33:G44" si="18">F33/E33</f>
        <v>36.758347359905066</v>
      </c>
      <c r="H33" s="26">
        <v>1.4713524334698154</v>
      </c>
      <c r="I33" s="26">
        <v>108.16896767665021</v>
      </c>
      <c r="J33" s="26">
        <v>24106.638269969466</v>
      </c>
      <c r="K33" s="27">
        <f t="shared" ref="K33:K45" si="19">J33/I33</f>
        <v>222.86094420380812</v>
      </c>
      <c r="L33" s="26">
        <v>188.33311148413586</v>
      </c>
      <c r="M33" s="26">
        <v>6922.8139313056108</v>
      </c>
      <c r="N33" s="26">
        <v>1090941.9131076189</v>
      </c>
      <c r="O33" s="27">
        <f t="shared" ref="O33:O46" si="20">N33/M33</f>
        <v>157.58648490814952</v>
      </c>
      <c r="P33" s="27"/>
      <c r="Q33" s="26">
        <v>1854.9220644124787</v>
      </c>
      <c r="R33" s="26">
        <v>19580.674702875651</v>
      </c>
      <c r="S33" s="27">
        <v>10.556063286183166</v>
      </c>
      <c r="T33" s="26">
        <v>702.88402565391596</v>
      </c>
      <c r="U33" s="26">
        <v>83944.190100391163</v>
      </c>
      <c r="V33" s="27">
        <v>119.42822291671121</v>
      </c>
      <c r="W33" s="26">
        <v>403.70086201117238</v>
      </c>
      <c r="X33" s="26">
        <v>24106.638269969466</v>
      </c>
      <c r="Y33" s="27">
        <v>59.71411145835576</v>
      </c>
      <c r="Z33" s="26">
        <v>1405.7680513078283</v>
      </c>
      <c r="AA33" s="26">
        <v>14839.37651529982</v>
      </c>
      <c r="AB33" s="27">
        <v>10.556063286183166</v>
      </c>
      <c r="AC33" s="26">
        <v>43.930251603369769</v>
      </c>
      <c r="AD33" s="26">
        <v>5623.0722052313185</v>
      </c>
      <c r="AE33" s="27">
        <v>127.99999999999963</v>
      </c>
      <c r="AF33" s="26">
        <v>19.121752639526921</v>
      </c>
      <c r="AG33" s="28">
        <v>655.81398515930664</v>
      </c>
      <c r="AH33" s="28">
        <v>22492.288820925321</v>
      </c>
      <c r="AI33" s="29">
        <v>34.296750801161409</v>
      </c>
      <c r="AJ33" s="32">
        <v>1614.8034480446897</v>
      </c>
      <c r="AK33" s="32">
        <v>8522.9836961532674</v>
      </c>
      <c r="AL33" s="33">
        <v>5.2780316430915839</v>
      </c>
      <c r="AM33" s="33">
        <v>403.70086201117238</v>
      </c>
      <c r="AN33" s="33">
        <v>34091.934784613077</v>
      </c>
      <c r="AO33" s="34">
        <v>84.448506289465357</v>
      </c>
    </row>
    <row r="34" spans="1:41" x14ac:dyDescent="0.25">
      <c r="A34" s="8">
        <v>3</v>
      </c>
      <c r="B34" s="26">
        <v>266.34324050478972</v>
      </c>
      <c r="C34" s="26">
        <v>24106.638269969466</v>
      </c>
      <c r="D34" s="27">
        <f t="shared" si="17"/>
        <v>90.509667991878132</v>
      </c>
      <c r="E34" s="26">
        <v>1854.9220644124787</v>
      </c>
      <c r="F34" s="26">
        <v>51673.710337430144</v>
      </c>
      <c r="G34" s="27">
        <f t="shared" si="18"/>
        <v>27.857618025475958</v>
      </c>
      <c r="H34" s="26">
        <v>3.3802802398953125</v>
      </c>
      <c r="I34" s="26">
        <v>753.33244593654615</v>
      </c>
      <c r="J34" s="26">
        <v>31808.899899365311</v>
      </c>
      <c r="K34" s="27">
        <f t="shared" si="19"/>
        <v>42.2242531447326</v>
      </c>
      <c r="L34" s="26">
        <v>432.6758707066009</v>
      </c>
      <c r="M34" s="26">
        <v>7952.2249748413124</v>
      </c>
      <c r="N34" s="26">
        <v>16286156.748475023</v>
      </c>
      <c r="O34" s="27">
        <f t="shared" si="20"/>
        <v>2048.0000000000018</v>
      </c>
      <c r="P34" s="27"/>
      <c r="Q34" s="26">
        <v>55382.511450444901</v>
      </c>
      <c r="R34" s="26">
        <v>1653558.7307977595</v>
      </c>
      <c r="S34" s="27">
        <v>29.857055729177809</v>
      </c>
      <c r="T34" s="26">
        <v>103347.42067485992</v>
      </c>
      <c r="U34" s="26">
        <v>584621.29581865866</v>
      </c>
      <c r="V34" s="27">
        <v>5.6568542494923806</v>
      </c>
      <c r="W34" s="26">
        <v>1223.7921689297257</v>
      </c>
      <c r="X34" s="26">
        <v>27691.255725222447</v>
      </c>
      <c r="Y34" s="27">
        <v>22.627416997969519</v>
      </c>
      <c r="Z34" s="26">
        <v>327.90699257965332</v>
      </c>
      <c r="AA34" s="26">
        <v>9134.7077471665543</v>
      </c>
      <c r="AB34" s="27">
        <v>27.857618025475947</v>
      </c>
      <c r="AC34" s="26">
        <v>31.063378807973965</v>
      </c>
      <c r="AD34" s="26">
        <v>22492.288820925321</v>
      </c>
      <c r="AE34" s="27">
        <v>724.0773439350246</v>
      </c>
      <c r="AF34" s="26">
        <v>432.67587070659977</v>
      </c>
      <c r="AG34" s="28">
        <v>6026.6595674923656</v>
      </c>
      <c r="AH34" s="28">
        <v>508942.39838984428</v>
      </c>
      <c r="AI34" s="29">
        <v>84.448506289465129</v>
      </c>
      <c r="AJ34" s="32">
        <v>6459.213792178778</v>
      </c>
      <c r="AK34" s="32">
        <v>167888.38020078233</v>
      </c>
      <c r="AL34" s="33">
        <v>25.992076683399524</v>
      </c>
      <c r="AM34" s="33">
        <v>62.126757615947767</v>
      </c>
      <c r="AN34" s="33">
        <v>3229.6068960893772</v>
      </c>
      <c r="AO34" s="34">
        <v>51.984153366799028</v>
      </c>
    </row>
    <row r="35" spans="1:41" x14ac:dyDescent="0.25">
      <c r="A35" s="8">
        <v>4</v>
      </c>
      <c r="B35" s="26">
        <v>17045.967392306538</v>
      </c>
      <c r="C35" s="26">
        <v>1899440.1939583747</v>
      </c>
      <c r="D35" s="27">
        <f t="shared" si="17"/>
        <v>111.43047210190375</v>
      </c>
      <c r="E35" s="26">
        <v>3229.6068960893886</v>
      </c>
      <c r="F35" s="26">
        <v>13845.627862611223</v>
      </c>
      <c r="G35" s="27">
        <f t="shared" si="18"/>
        <v>4.2870938501451619</v>
      </c>
      <c r="H35" s="26">
        <v>6.7605604797906418</v>
      </c>
      <c r="I35" s="26">
        <v>1065.3729620191591</v>
      </c>
      <c r="J35" s="26">
        <v>36538.830988666283</v>
      </c>
      <c r="K35" s="27">
        <f t="shared" si="19"/>
        <v>34.296750801161394</v>
      </c>
      <c r="L35" s="26">
        <v>2.3902190799408651</v>
      </c>
      <c r="M35" s="26">
        <v>807.40172402234487</v>
      </c>
      <c r="N35" s="26">
        <v>44984.577641850643</v>
      </c>
      <c r="O35" s="27">
        <f t="shared" si="20"/>
        <v>55.715236050952122</v>
      </c>
      <c r="P35" s="27"/>
      <c r="Q35" s="26">
        <v>13845.627862611273</v>
      </c>
      <c r="R35" s="26">
        <v>78322.698811502341</v>
      </c>
      <c r="S35" s="27">
        <v>5.6568542494923664</v>
      </c>
      <c r="T35" s="26">
        <v>36538.830988666283</v>
      </c>
      <c r="U35" s="26">
        <v>474860.04848959361</v>
      </c>
      <c r="V35" s="27">
        <v>12.99603834169976</v>
      </c>
      <c r="W35" s="26">
        <v>27691.255725222545</v>
      </c>
      <c r="X35" s="26">
        <v>34091.934784613077</v>
      </c>
      <c r="Y35" s="27">
        <v>1.2311444133449139</v>
      </c>
      <c r="Z35" s="26">
        <v>1730.7034828264086</v>
      </c>
      <c r="AA35" s="26">
        <v>1439506.4845392187</v>
      </c>
      <c r="AB35" s="27">
        <v>831.74645386878217</v>
      </c>
      <c r="AC35" s="26">
        <v>12053.319134984733</v>
      </c>
      <c r="AD35" s="26">
        <v>949720.09697918734</v>
      </c>
      <c r="AE35" s="27">
        <v>78.793242454074687</v>
      </c>
      <c r="AF35" s="26">
        <v>201.85043100558673</v>
      </c>
      <c r="AG35" s="28">
        <v>8522.9836961532674</v>
      </c>
      <c r="AH35" s="28">
        <v>508942.39838984428</v>
      </c>
      <c r="AI35" s="29">
        <v>59.714111458355596</v>
      </c>
      <c r="AJ35" s="32">
        <v>432.6758707066017</v>
      </c>
      <c r="AK35" s="32">
        <v>3461.4069656528172</v>
      </c>
      <c r="AL35" s="33">
        <v>8.0000000000000089</v>
      </c>
      <c r="AM35" s="33">
        <v>15904.449949682654</v>
      </c>
      <c r="AN35" s="33">
        <v>41972.095050195647</v>
      </c>
      <c r="AO35" s="34">
        <v>2.6390158215457857</v>
      </c>
    </row>
    <row r="36" spans="1:41" x14ac:dyDescent="0.25">
      <c r="A36" s="8">
        <v>5</v>
      </c>
      <c r="B36" s="26">
        <v>463.73051610311876</v>
      </c>
      <c r="C36" s="26">
        <v>826779.36539888405</v>
      </c>
      <c r="D36" s="27">
        <f t="shared" si="17"/>
        <v>1782.8875536304686</v>
      </c>
      <c r="E36" s="26">
        <v>124.25351523189566</v>
      </c>
      <c r="F36" s="26">
        <v>55382.511450444901</v>
      </c>
      <c r="G36" s="27">
        <f t="shared" si="18"/>
        <v>445.7218884076151</v>
      </c>
      <c r="H36" s="26">
        <v>807.40172402234703</v>
      </c>
      <c r="I36" s="26">
        <v>25836.855168715116</v>
      </c>
      <c r="J36" s="26">
        <v>2879012.9690784374</v>
      </c>
      <c r="K36" s="27">
        <f t="shared" si="19"/>
        <v>111.43047210190375</v>
      </c>
      <c r="L36" s="26">
        <v>175.72100641347865</v>
      </c>
      <c r="M36" s="26">
        <v>6459.2137921787544</v>
      </c>
      <c r="N36" s="26">
        <v>2506326.3619680763</v>
      </c>
      <c r="O36" s="27">
        <f t="shared" si="20"/>
        <v>388.02344102666223</v>
      </c>
      <c r="P36" s="27"/>
      <c r="Q36" s="26">
        <v>55382.511450445098</v>
      </c>
      <c r="R36" s="26">
        <v>2181883.8262152378</v>
      </c>
      <c r="S36" s="27">
        <v>39.396621227037237</v>
      </c>
      <c r="T36" s="26">
        <v>231.86525805155978</v>
      </c>
      <c r="U36" s="26">
        <v>27691.255725222447</v>
      </c>
      <c r="V36" s="27">
        <v>119.42822291671121</v>
      </c>
      <c r="W36" s="26">
        <v>327.90699257965332</v>
      </c>
      <c r="X36" s="26">
        <v>1988.0562437103331</v>
      </c>
      <c r="Y36" s="27">
        <v>6.0628662660415982</v>
      </c>
      <c r="Z36" s="26">
        <v>188.33311148413634</v>
      </c>
      <c r="AA36" s="26">
        <v>14839.37651529982</v>
      </c>
      <c r="AB36" s="27">
        <v>78.793242454074687</v>
      </c>
      <c r="AC36" s="26">
        <v>376.66622296827273</v>
      </c>
      <c r="AD36" s="26">
        <v>22492.288820925241</v>
      </c>
      <c r="AE36" s="27">
        <v>59.714111458355596</v>
      </c>
      <c r="AF36" s="26">
        <v>14.491578628222493</v>
      </c>
      <c r="AG36" s="28">
        <v>124.25351523189588</v>
      </c>
      <c r="AH36" s="28">
        <v>9790.3373514378072</v>
      </c>
      <c r="AI36" s="29">
        <v>78.793242454074473</v>
      </c>
      <c r="AJ36" s="32">
        <v>1730.7034828264041</v>
      </c>
      <c r="AK36" s="32">
        <v>167888.38020078233</v>
      </c>
      <c r="AL36" s="33">
        <v>97.005860256665528</v>
      </c>
      <c r="AM36" s="33">
        <v>1223.7921689297289</v>
      </c>
      <c r="AN36" s="33">
        <v>179938.31056740228</v>
      </c>
      <c r="AO36" s="34">
        <v>147.03338943962044</v>
      </c>
    </row>
    <row r="37" spans="1:41" x14ac:dyDescent="0.25">
      <c r="A37" s="8">
        <v>6</v>
      </c>
      <c r="B37" s="26">
        <v>124.25351523189588</v>
      </c>
      <c r="C37" s="26">
        <v>13845.627862611223</v>
      </c>
      <c r="D37" s="27">
        <f t="shared" si="17"/>
        <v>111.43047210190358</v>
      </c>
      <c r="E37" s="26">
        <v>2447.5843378594518</v>
      </c>
      <c r="F37" s="26">
        <v>19580.674702875618</v>
      </c>
      <c r="G37" s="27">
        <f t="shared" si="18"/>
        <v>8.0000000000000018</v>
      </c>
      <c r="H37" s="26">
        <v>31.063378807973965</v>
      </c>
      <c r="I37" s="26">
        <v>266.34324050478972</v>
      </c>
      <c r="J37" s="26">
        <v>34091.934784613077</v>
      </c>
      <c r="K37" s="27">
        <f t="shared" si="19"/>
        <v>127.99999999999997</v>
      </c>
      <c r="L37" s="26">
        <v>3.6228946570556233</v>
      </c>
      <c r="M37" s="26">
        <v>266.34324050478972</v>
      </c>
      <c r="N37" s="26">
        <v>59357.506061199289</v>
      </c>
      <c r="O37" s="27">
        <f t="shared" si="20"/>
        <v>222.86094420380775</v>
      </c>
      <c r="P37" s="27"/>
      <c r="Q37" s="26">
        <v>25836.855168715116</v>
      </c>
      <c r="R37" s="26">
        <v>272735.4782769052</v>
      </c>
      <c r="S37" s="27">
        <v>10.556063286183143</v>
      </c>
      <c r="T37" s="26">
        <v>2447.5843378594518</v>
      </c>
      <c r="U37" s="26">
        <v>13845.627862611223</v>
      </c>
      <c r="V37" s="27">
        <v>5.6568542494923806</v>
      </c>
      <c r="W37" s="26">
        <v>1311.6279703186124</v>
      </c>
      <c r="X37" s="26">
        <v>25836.855168715116</v>
      </c>
      <c r="Y37" s="27">
        <v>19.698310613518693</v>
      </c>
      <c r="Z37" s="26">
        <v>54.084483838325127</v>
      </c>
      <c r="AA37" s="26">
        <v>6026.6595674923656</v>
      </c>
      <c r="AB37" s="27">
        <v>111.43047210190396</v>
      </c>
      <c r="AC37" s="26">
        <v>71.364904274738848</v>
      </c>
      <c r="AD37" s="26">
        <v>12918.427584357556</v>
      </c>
      <c r="AE37" s="27">
        <v>181.01933598375612</v>
      </c>
      <c r="AF37" s="26">
        <v>1.9414611754983728</v>
      </c>
      <c r="AG37" s="28">
        <v>124.25351523189566</v>
      </c>
      <c r="AH37" s="28">
        <v>27691.255725222447</v>
      </c>
      <c r="AI37" s="29">
        <v>222.86094420380755</v>
      </c>
      <c r="AJ37" s="32">
        <v>2623.255940637227</v>
      </c>
      <c r="AK37" s="32">
        <v>5623.0722052313185</v>
      </c>
      <c r="AL37" s="33">
        <v>2.1435469250725832</v>
      </c>
      <c r="AM37" s="33">
        <v>655.81398515930664</v>
      </c>
      <c r="AN37" s="33">
        <v>12053.319134984733</v>
      </c>
      <c r="AO37" s="34">
        <v>18.379173679952551</v>
      </c>
    </row>
    <row r="38" spans="1:41" x14ac:dyDescent="0.25">
      <c r="A38" s="8">
        <v>7</v>
      </c>
      <c r="B38" s="26">
        <v>152.97402111621568</v>
      </c>
      <c r="C38" s="26">
        <v>39161.349405751236</v>
      </c>
      <c r="D38" s="27">
        <f t="shared" si="17"/>
        <v>256.00000000000017</v>
      </c>
      <c r="E38" s="26">
        <v>89969.15528370114</v>
      </c>
      <c r="F38" s="26">
        <v>1169242.5916373217</v>
      </c>
      <c r="G38" s="27">
        <f t="shared" si="18"/>
        <v>12.996038341699784</v>
      </c>
      <c r="H38" s="26">
        <v>248.50703046379112</v>
      </c>
      <c r="I38" s="26">
        <v>44984.577641850643</v>
      </c>
      <c r="J38" s="26">
        <v>1253163.1809840379</v>
      </c>
      <c r="K38" s="27">
        <f t="shared" si="19"/>
        <v>27.857618025475883</v>
      </c>
      <c r="L38" s="36" t="s">
        <v>21</v>
      </c>
      <c r="M38" s="26">
        <v>127235.59959746127</v>
      </c>
      <c r="N38" s="26">
        <v>10025305.447872289</v>
      </c>
      <c r="O38" s="27">
        <f t="shared" si="20"/>
        <v>78.793242454074331</v>
      </c>
      <c r="Q38" s="26">
        <v>671553.52080312942</v>
      </c>
      <c r="R38" s="26">
        <v>3085649.698556094</v>
      </c>
      <c r="S38" s="27">
        <v>4.5947934199881377</v>
      </c>
      <c r="T38" s="26">
        <v>532.68648100957955</v>
      </c>
      <c r="U38" s="26">
        <v>31808.899899365311</v>
      </c>
      <c r="V38" s="27">
        <v>59.71411145835576</v>
      </c>
      <c r="W38" s="26">
        <v>570.91923419790942</v>
      </c>
      <c r="X38" s="26">
        <v>10493.023762548873</v>
      </c>
      <c r="Y38" s="27">
        <v>18.379173679952551</v>
      </c>
      <c r="Z38" s="26">
        <v>175.72100641347865</v>
      </c>
      <c r="AA38" s="26">
        <v>31808.899899365253</v>
      </c>
      <c r="AB38" s="27">
        <v>181.01933598375612</v>
      </c>
      <c r="AC38" s="26">
        <v>27.04224191916256</v>
      </c>
      <c r="AD38" s="26">
        <v>6459.2137921787544</v>
      </c>
      <c r="AE38" s="27">
        <v>238.85644583342244</v>
      </c>
      <c r="AF38" s="26">
        <v>152.97402111621568</v>
      </c>
      <c r="AG38" s="28">
        <v>497.01406092758316</v>
      </c>
      <c r="AH38" s="28">
        <v>19580.674702875618</v>
      </c>
      <c r="AI38" s="29">
        <v>39.396621227037237</v>
      </c>
      <c r="AJ38" s="32">
        <v>865.35174141320192</v>
      </c>
      <c r="AK38" s="32">
        <v>3709.8441288249542</v>
      </c>
      <c r="AL38" s="33">
        <v>4.2870938501451761</v>
      </c>
      <c r="AM38" s="33">
        <v>2623.255940637227</v>
      </c>
      <c r="AN38" s="33">
        <v>59357.506061199187</v>
      </c>
      <c r="AO38" s="34">
        <v>22.627416997969458</v>
      </c>
    </row>
    <row r="39" spans="1:41" x14ac:dyDescent="0.25">
      <c r="A39" s="8">
        <v>8</v>
      </c>
      <c r="B39" s="26">
        <v>19580.674702875618</v>
      </c>
      <c r="C39" s="26">
        <v>949720.09697918734</v>
      </c>
      <c r="D39" s="27">
        <f t="shared" si="17"/>
        <v>48.502930128332679</v>
      </c>
      <c r="E39" s="26">
        <v>133.17162025239486</v>
      </c>
      <c r="F39" s="26">
        <v>39161.349405751236</v>
      </c>
      <c r="G39" s="27">
        <f t="shared" si="18"/>
        <v>294.06677887924087</v>
      </c>
      <c r="H39" s="26">
        <v>6.7605604797906587</v>
      </c>
      <c r="I39" s="26">
        <v>351.4420128269573</v>
      </c>
      <c r="J39" s="26">
        <v>19580.674702875618</v>
      </c>
      <c r="K39" s="27">
        <f t="shared" si="19"/>
        <v>55.71523605095198</v>
      </c>
      <c r="L39" s="26">
        <v>8.9206130343423578</v>
      </c>
      <c r="M39" s="26">
        <v>3013.3297837461828</v>
      </c>
      <c r="N39" s="26">
        <v>118715.01212239837</v>
      </c>
      <c r="O39" s="27">
        <f t="shared" si="20"/>
        <v>39.39662122703723</v>
      </c>
      <c r="P39" s="26">
        <v>285.45961709895465</v>
      </c>
      <c r="Q39" s="26">
        <v>702.8840256539147</v>
      </c>
      <c r="R39" s="26">
        <v>237430.02424479678</v>
      </c>
      <c r="S39" s="27">
        <v>337.79402515786148</v>
      </c>
      <c r="T39" s="26">
        <v>702.8840256539147</v>
      </c>
      <c r="U39" s="26">
        <v>41972.095050195501</v>
      </c>
      <c r="V39" s="27">
        <v>59.714111458355596</v>
      </c>
      <c r="W39" s="26">
        <v>179938.31056740228</v>
      </c>
      <c r="X39" s="26">
        <v>413389.68269944197</v>
      </c>
      <c r="Y39" s="27">
        <v>2.2973967099940689</v>
      </c>
      <c r="Z39" s="26">
        <v>31.063378807973884</v>
      </c>
      <c r="AA39" s="26">
        <v>24106.638269969466</v>
      </c>
      <c r="AB39" s="27">
        <v>776.04688205332445</v>
      </c>
      <c r="AC39" s="26">
        <v>163.95349628982677</v>
      </c>
      <c r="AD39" s="26">
        <v>12053.319134984733</v>
      </c>
      <c r="AE39" s="27">
        <v>73.516694719810218</v>
      </c>
      <c r="AF39" s="26">
        <v>13.521120959581316</v>
      </c>
      <c r="AG39" s="28">
        <v>248.50703046379178</v>
      </c>
      <c r="AH39" s="28">
        <v>15904.449949682627</v>
      </c>
      <c r="AI39" s="29">
        <v>63.999999999999808</v>
      </c>
      <c r="AJ39" s="32">
        <v>1730.7034828264041</v>
      </c>
      <c r="AK39" s="32">
        <v>206694.84134971988</v>
      </c>
      <c r="AL39" s="33">
        <v>119.42822291671121</v>
      </c>
      <c r="AM39" s="33">
        <v>497.01406092758316</v>
      </c>
      <c r="AN39" s="33">
        <v>25836.855168715116</v>
      </c>
      <c r="AO39" s="34">
        <v>51.984153366799028</v>
      </c>
    </row>
    <row r="40" spans="1:41" x14ac:dyDescent="0.25">
      <c r="A40" s="8">
        <v>9</v>
      </c>
      <c r="B40" s="26">
        <v>192853.10615975579</v>
      </c>
      <c r="C40" s="26">
        <v>719753.24226960924</v>
      </c>
      <c r="D40" s="27">
        <f t="shared" si="17"/>
        <v>3.732131966147227</v>
      </c>
      <c r="E40" s="26">
        <v>2811.5361026156643</v>
      </c>
      <c r="F40" s="26">
        <v>15904.449949682627</v>
      </c>
      <c r="G40" s="27">
        <f t="shared" si="18"/>
        <v>5.6568542494923664</v>
      </c>
      <c r="H40" s="26">
        <v>12.61565193784917</v>
      </c>
      <c r="I40" s="26">
        <v>1614.8034480446941</v>
      </c>
      <c r="J40" s="26">
        <v>68183.869569226037</v>
      </c>
      <c r="K40" s="27">
        <f t="shared" si="19"/>
        <v>42.224253144732486</v>
      </c>
      <c r="L40" s="26">
        <v>5.4912814504212211</v>
      </c>
      <c r="M40" s="26">
        <v>11246.144410462639</v>
      </c>
      <c r="N40" s="26">
        <v>156645.39762300471</v>
      </c>
      <c r="O40" s="27">
        <f t="shared" si="20"/>
        <v>13.928809012737966</v>
      </c>
      <c r="P40" s="26">
        <v>0.64044334488213417</v>
      </c>
      <c r="Q40" s="26">
        <v>108.16896767665021</v>
      </c>
      <c r="R40" s="26">
        <v>2447.5843378594518</v>
      </c>
      <c r="S40" s="27">
        <v>22.627416997969519</v>
      </c>
      <c r="T40" s="26">
        <v>272735.4782769052</v>
      </c>
      <c r="U40" s="26">
        <v>626581.59049201896</v>
      </c>
      <c r="V40" s="27">
        <v>2.2973967099940689</v>
      </c>
      <c r="W40" s="26">
        <v>7419.6882576499092</v>
      </c>
      <c r="X40" s="26">
        <v>48213.276539938852</v>
      </c>
      <c r="Y40" s="27">
        <v>6.4980191708498802</v>
      </c>
      <c r="Z40" s="26">
        <v>133.17162025239486</v>
      </c>
      <c r="AA40" s="26">
        <v>12053.319134984733</v>
      </c>
      <c r="AB40" s="27">
        <v>90.509667991878061</v>
      </c>
      <c r="AC40" s="26">
        <v>403.70086201117346</v>
      </c>
      <c r="AD40" s="26">
        <v>25836.855168715116</v>
      </c>
      <c r="AE40" s="27">
        <v>64</v>
      </c>
      <c r="AF40" s="26">
        <v>47.083277871034078</v>
      </c>
      <c r="AG40" s="28">
        <v>266.34324050478972</v>
      </c>
      <c r="AH40" s="28">
        <v>36538.830988666283</v>
      </c>
      <c r="AI40" s="29">
        <v>137.18700320464561</v>
      </c>
      <c r="AJ40" s="32">
        <v>1730.7034828264086</v>
      </c>
      <c r="AK40" s="32">
        <v>206694.84134972098</v>
      </c>
      <c r="AL40" s="33">
        <v>119.42822291671121</v>
      </c>
      <c r="AM40" s="33">
        <v>3461.406965652805</v>
      </c>
      <c r="AN40" s="33">
        <v>12918.427584357511</v>
      </c>
      <c r="AO40" s="34">
        <v>3.7321319661472261</v>
      </c>
    </row>
    <row r="41" spans="1:41" x14ac:dyDescent="0.25">
      <c r="A41" s="8">
        <v>10</v>
      </c>
      <c r="B41" s="26">
        <v>59357.506061199187</v>
      </c>
      <c r="C41" s="26">
        <v>385706.21231951163</v>
      </c>
      <c r="D41" s="27">
        <f t="shared" si="17"/>
        <v>6.4980191708499033</v>
      </c>
      <c r="E41" s="26">
        <v>188.33311148413617</v>
      </c>
      <c r="F41" s="26">
        <v>39161.349405751236</v>
      </c>
      <c r="G41" s="27">
        <f t="shared" si="18"/>
        <v>207.93661346719642</v>
      </c>
      <c r="H41" s="4" t="s">
        <v>21</v>
      </c>
      <c r="I41" s="26">
        <v>994.02812185516643</v>
      </c>
      <c r="J41" s="26">
        <v>44984.577641850643</v>
      </c>
      <c r="K41" s="27">
        <f t="shared" si="19"/>
        <v>45.254833995939066</v>
      </c>
      <c r="L41" s="26">
        <v>3.6228946570556144</v>
      </c>
      <c r="M41" s="26">
        <v>231.86525805155978</v>
      </c>
      <c r="N41" s="26">
        <v>18269.415494333109</v>
      </c>
      <c r="O41" s="27">
        <f t="shared" si="20"/>
        <v>78.793242454074544</v>
      </c>
      <c r="P41" s="26">
        <v>1.0404032832218324</v>
      </c>
      <c r="Q41" s="26">
        <v>54.084483838325269</v>
      </c>
      <c r="R41" s="26">
        <v>6922.8139313056108</v>
      </c>
      <c r="S41" s="27">
        <v>127.99999999999963</v>
      </c>
      <c r="T41" s="26">
        <v>118715.01212239837</v>
      </c>
      <c r="U41" s="26">
        <v>3798880.3879167498</v>
      </c>
      <c r="V41" s="27">
        <v>32</v>
      </c>
      <c r="W41" s="26">
        <v>254471.19919492211</v>
      </c>
      <c r="X41" s="26">
        <v>1439506.4845392187</v>
      </c>
      <c r="Y41" s="27">
        <v>5.6568542494923939</v>
      </c>
      <c r="Z41" s="26">
        <v>76.487010558108025</v>
      </c>
      <c r="AA41" s="26">
        <v>18269.415494333141</v>
      </c>
      <c r="AB41" s="27">
        <v>238.85644583342244</v>
      </c>
      <c r="AC41" s="26">
        <v>463.73051610311956</v>
      </c>
      <c r="AD41" s="26">
        <v>3229.6068960893772</v>
      </c>
      <c r="AE41" s="27">
        <v>6.9644045063689797</v>
      </c>
      <c r="AF41" s="36" t="s">
        <v>21</v>
      </c>
      <c r="AG41" s="28">
        <v>6922.8139313056108</v>
      </c>
      <c r="AH41" s="28">
        <v>192853.10615975579</v>
      </c>
      <c r="AI41" s="29">
        <v>27.857618025475983</v>
      </c>
      <c r="AJ41" s="32">
        <v>376.66622296827273</v>
      </c>
      <c r="AK41" s="32">
        <v>5623.0722052313185</v>
      </c>
      <c r="AL41" s="33">
        <v>14.928527864588904</v>
      </c>
      <c r="AM41" s="33">
        <v>376.66622296827273</v>
      </c>
      <c r="AN41" s="33">
        <v>7952.2249748413124</v>
      </c>
      <c r="AO41" s="34">
        <v>21.112126572366289</v>
      </c>
    </row>
    <row r="42" spans="1:41" x14ac:dyDescent="0.25">
      <c r="A42" s="8">
        <v>11</v>
      </c>
      <c r="B42" s="26">
        <v>59357.506061199289</v>
      </c>
      <c r="C42" s="26">
        <v>1899440.1939583747</v>
      </c>
      <c r="D42" s="27">
        <f t="shared" si="17"/>
        <v>31.999999999999957</v>
      </c>
      <c r="E42" s="26">
        <v>2447.5843378594518</v>
      </c>
      <c r="F42" s="26">
        <v>55382.511450445098</v>
      </c>
      <c r="G42" s="27">
        <f t="shared" si="18"/>
        <v>22.627416997969586</v>
      </c>
      <c r="H42" s="26">
        <v>216.33793535330005</v>
      </c>
      <c r="I42" s="26">
        <v>12053.319134984733</v>
      </c>
      <c r="J42" s="26">
        <v>1343107.0416062591</v>
      </c>
      <c r="K42" s="27">
        <f t="shared" si="19"/>
        <v>111.43047210190376</v>
      </c>
      <c r="L42" s="26">
        <v>71.364904274738848</v>
      </c>
      <c r="M42" s="26">
        <v>702.8840256539147</v>
      </c>
      <c r="N42" s="26">
        <v>27691.255725222545</v>
      </c>
      <c r="O42" s="27">
        <f t="shared" si="20"/>
        <v>39.396621227037443</v>
      </c>
      <c r="P42" s="26">
        <v>39161.349405751309</v>
      </c>
      <c r="Q42" s="26">
        <v>2447.5843378594518</v>
      </c>
      <c r="R42" s="26">
        <v>474860.04848959361</v>
      </c>
      <c r="S42" s="27">
        <v>194.01172051333108</v>
      </c>
      <c r="T42" s="26">
        <v>4895.1686757189036</v>
      </c>
      <c r="U42" s="26">
        <v>19580.674702875618</v>
      </c>
      <c r="V42" s="27">
        <v>4</v>
      </c>
      <c r="W42" s="26">
        <v>55382.511450444901</v>
      </c>
      <c r="X42" s="26">
        <v>237430.02424479678</v>
      </c>
      <c r="Y42" s="27">
        <v>4.2870938501451654</v>
      </c>
      <c r="Z42" s="26">
        <v>927.46103220623672</v>
      </c>
      <c r="AA42" s="26">
        <v>36538.830988666283</v>
      </c>
      <c r="AB42" s="27">
        <v>39.396621227037429</v>
      </c>
      <c r="AC42" s="26">
        <v>108.16896767665021</v>
      </c>
      <c r="AD42" s="26">
        <v>17045.967392306538</v>
      </c>
      <c r="AE42" s="27">
        <v>157.58648490814937</v>
      </c>
      <c r="AF42" s="26">
        <v>57.96631451288998</v>
      </c>
      <c r="AG42" s="28">
        <v>3013.3297837461828</v>
      </c>
      <c r="AH42" s="28">
        <v>19580.674702875618</v>
      </c>
      <c r="AI42" s="29">
        <v>6.4980191708498802</v>
      </c>
      <c r="AM42" s="33">
        <v>463.73051610311956</v>
      </c>
      <c r="AN42" s="33">
        <v>78322.698811502341</v>
      </c>
      <c r="AO42" s="34">
        <v>168.89701257893029</v>
      </c>
    </row>
    <row r="43" spans="1:41" x14ac:dyDescent="0.25">
      <c r="A43" s="8">
        <v>12</v>
      </c>
      <c r="B43" s="26">
        <v>1065.3729620191591</v>
      </c>
      <c r="C43" s="26">
        <v>44984.577641850643</v>
      </c>
      <c r="D43" s="27">
        <f t="shared" si="17"/>
        <v>42.224253144732671</v>
      </c>
      <c r="E43" s="26">
        <v>2130.7459240383187</v>
      </c>
      <c r="F43" s="26">
        <v>51673.71033743005</v>
      </c>
      <c r="G43" s="27">
        <f t="shared" si="18"/>
        <v>24.251465064166311</v>
      </c>
      <c r="H43" s="26">
        <v>7.245789314111228</v>
      </c>
      <c r="I43" s="26">
        <v>702.8840256539147</v>
      </c>
      <c r="J43" s="26">
        <v>31808.899899365253</v>
      </c>
      <c r="K43" s="27">
        <f t="shared" si="19"/>
        <v>45.254833995939016</v>
      </c>
      <c r="L43" s="26">
        <v>1.1150766292927949</v>
      </c>
      <c r="M43" s="26">
        <v>327.90699257965332</v>
      </c>
      <c r="N43" s="26">
        <v>83944.190100391163</v>
      </c>
      <c r="O43" s="27">
        <f t="shared" si="20"/>
        <v>255.99999999999974</v>
      </c>
      <c r="P43" s="26">
        <v>76.487010558107897</v>
      </c>
      <c r="Q43" s="26">
        <v>133.17162025239486</v>
      </c>
      <c r="R43" s="26">
        <v>7419.6882576499092</v>
      </c>
      <c r="S43" s="27">
        <v>55.715236050951972</v>
      </c>
      <c r="T43" s="26">
        <v>248.50703046379178</v>
      </c>
      <c r="U43" s="26">
        <v>22492.288820925321</v>
      </c>
      <c r="V43" s="27">
        <v>90.509667991878061</v>
      </c>
      <c r="W43" s="26">
        <v>3976.1124874206557</v>
      </c>
      <c r="X43" s="26">
        <v>7419.6882576499092</v>
      </c>
      <c r="Y43" s="27">
        <v>1.8660659830736175</v>
      </c>
      <c r="Z43" s="26">
        <v>115.93262902577997</v>
      </c>
      <c r="AA43" s="26">
        <v>2811.5361026156565</v>
      </c>
      <c r="AB43" s="27">
        <v>24.251465064166336</v>
      </c>
      <c r="AC43" s="26">
        <v>115.93262902577997</v>
      </c>
      <c r="AD43" s="26">
        <v>18269.415494333141</v>
      </c>
      <c r="AE43" s="27">
        <v>157.58648490814937</v>
      </c>
      <c r="AF43" s="26">
        <v>2.3902190799408709</v>
      </c>
      <c r="AG43" s="28">
        <v>6459.213792178778</v>
      </c>
      <c r="AH43" s="26">
        <v>443060.09160355857</v>
      </c>
      <c r="AI43" s="29">
        <v>68.593501602322675</v>
      </c>
      <c r="AM43" s="33">
        <v>124.25351523189555</v>
      </c>
      <c r="AN43" s="33">
        <v>10493.02376254891</v>
      </c>
      <c r="AO43" s="34">
        <v>84.448506289465357</v>
      </c>
    </row>
    <row r="44" spans="1:41" x14ac:dyDescent="0.25">
      <c r="A44" s="8">
        <v>13</v>
      </c>
      <c r="B44" s="26">
        <v>127235.59959746127</v>
      </c>
      <c r="C44" s="26">
        <v>584621.29581865866</v>
      </c>
      <c r="D44" s="27">
        <f t="shared" si="17"/>
        <v>4.5947934199881244</v>
      </c>
      <c r="E44" s="26">
        <v>2283.676936791644</v>
      </c>
      <c r="F44" s="26">
        <v>826779.36539888405</v>
      </c>
      <c r="G44" s="27">
        <f t="shared" si="18"/>
        <v>362.03867196751264</v>
      </c>
      <c r="H44" s="26">
        <v>11.770819467758523</v>
      </c>
      <c r="I44" s="26">
        <v>655.81398515930664</v>
      </c>
      <c r="J44" s="26">
        <v>24106.638269969466</v>
      </c>
      <c r="K44" s="27">
        <f t="shared" si="19"/>
        <v>36.758347359905137</v>
      </c>
      <c r="L44" s="26">
        <v>6.307825968924571</v>
      </c>
      <c r="M44" s="26">
        <v>115.93262902577966</v>
      </c>
      <c r="N44" s="26">
        <v>89969.15528370114</v>
      </c>
      <c r="O44" s="27">
        <f t="shared" si="20"/>
        <v>776.04688205332525</v>
      </c>
      <c r="P44" s="26">
        <v>2.9427048669396236</v>
      </c>
      <c r="Q44" s="26">
        <v>1065.3729620191591</v>
      </c>
      <c r="R44" s="26">
        <v>192853.10615975579</v>
      </c>
      <c r="S44" s="27">
        <v>181.01933598375612</v>
      </c>
      <c r="T44" s="26">
        <v>31808.899899365253</v>
      </c>
      <c r="U44" s="26">
        <v>1439506.4845392187</v>
      </c>
      <c r="V44" s="27">
        <v>45.254833995939144</v>
      </c>
      <c r="W44" s="26">
        <v>14839.37651529982</v>
      </c>
      <c r="X44" s="26">
        <v>55382.511450445098</v>
      </c>
      <c r="Y44" s="27">
        <v>3.7321319661472354</v>
      </c>
      <c r="Z44" s="26">
        <v>23.541638935517049</v>
      </c>
      <c r="AA44" s="26">
        <v>6922.8139313056108</v>
      </c>
      <c r="AB44" s="27">
        <v>294.06677887924064</v>
      </c>
      <c r="AC44" s="26">
        <v>115.93262902577997</v>
      </c>
      <c r="AD44" s="26">
        <v>206694.84134972098</v>
      </c>
      <c r="AE44" s="27">
        <v>1782.8875536304624</v>
      </c>
      <c r="AF44" s="26">
        <v>1.6901401199476564</v>
      </c>
      <c r="AG44" s="28">
        <v>248.50703046379112</v>
      </c>
      <c r="AH44" s="26">
        <v>18269.415494333141</v>
      </c>
      <c r="AI44" s="29">
        <v>73.516694719810346</v>
      </c>
      <c r="AM44" s="33">
        <v>7952.224974841326</v>
      </c>
      <c r="AN44" s="33">
        <v>156645.39762300553</v>
      </c>
      <c r="AO44" s="34">
        <v>19.698310613518668</v>
      </c>
    </row>
    <row r="45" spans="1:41" x14ac:dyDescent="0.25">
      <c r="A45" s="8">
        <v>14</v>
      </c>
      <c r="B45" s="26">
        <v>1065.3729620191591</v>
      </c>
      <c r="C45" s="26">
        <v>22492.288820925321</v>
      </c>
      <c r="D45" s="27">
        <f>C45/B45</f>
        <v>21.112126572366336</v>
      </c>
      <c r="H45" s="4" t="s">
        <v>21</v>
      </c>
      <c r="I45" s="26">
        <v>702.88402565391596</v>
      </c>
      <c r="J45" s="26">
        <v>11246.144410462659</v>
      </c>
      <c r="K45" s="27">
        <f t="shared" si="19"/>
        <v>16.000000000000004</v>
      </c>
      <c r="L45" s="26">
        <v>16.646452531549361</v>
      </c>
      <c r="M45" s="26">
        <v>927.46103220623922</v>
      </c>
      <c r="N45" s="26">
        <v>36538.830988666283</v>
      </c>
      <c r="O45" s="27">
        <f t="shared" si="20"/>
        <v>39.396621227037336</v>
      </c>
      <c r="P45" s="26">
        <v>27.04224191916256</v>
      </c>
      <c r="Q45" s="26">
        <v>248.50703046379112</v>
      </c>
      <c r="R45" s="26">
        <v>3976.1124874206557</v>
      </c>
      <c r="S45" s="27">
        <v>16</v>
      </c>
      <c r="W45" s="26">
        <v>626581.59049201896</v>
      </c>
      <c r="X45" s="26">
        <v>4676970.3665492879</v>
      </c>
      <c r="Y45" s="27">
        <v>7.4642639322944708</v>
      </c>
      <c r="Z45" s="26">
        <v>47.083277871034078</v>
      </c>
      <c r="AA45" s="26">
        <v>7419.6882576498965</v>
      </c>
      <c r="AB45" s="27">
        <v>157.58648490814898</v>
      </c>
      <c r="AC45" s="26">
        <v>9134.7077471665707</v>
      </c>
      <c r="AD45" s="26">
        <v>413389.68269943981</v>
      </c>
      <c r="AE45" s="27">
        <v>45.254833995938924</v>
      </c>
      <c r="AF45" s="26">
        <v>5.8854097338792606</v>
      </c>
      <c r="AG45" s="28">
        <v>376.66622296827273</v>
      </c>
      <c r="AH45" s="26">
        <v>12053.319134984733</v>
      </c>
      <c r="AI45" s="29">
        <v>32</v>
      </c>
    </row>
    <row r="46" spans="1:41" x14ac:dyDescent="0.25">
      <c r="A46" s="8">
        <v>15</v>
      </c>
      <c r="L46" s="37">
        <v>3.1539129844622851</v>
      </c>
      <c r="M46" s="26">
        <v>1065.3729620191591</v>
      </c>
      <c r="N46" s="26">
        <v>41972.095050195501</v>
      </c>
      <c r="O46" s="27">
        <f t="shared" si="20"/>
        <v>39.396621227037201</v>
      </c>
      <c r="P46" s="33">
        <v>248.50703046379112</v>
      </c>
      <c r="Q46" s="26">
        <v>327.90699257965332</v>
      </c>
      <c r="R46" s="26">
        <v>6026.6595674923656</v>
      </c>
      <c r="S46" s="27">
        <v>18.379173679952551</v>
      </c>
      <c r="T46" s="43"/>
      <c r="U46" s="43"/>
      <c r="V46" s="44"/>
      <c r="W46" s="26">
        <v>5246.5118812744549</v>
      </c>
      <c r="X46" s="26">
        <v>7419.6882576499092</v>
      </c>
      <c r="Y46" s="27">
        <v>1.4142135623730951</v>
      </c>
      <c r="AC46" s="26">
        <v>1065.3729620191591</v>
      </c>
      <c r="AD46" s="26">
        <v>51673.71033743005</v>
      </c>
      <c r="AE46" s="27">
        <v>48.502930128332657</v>
      </c>
      <c r="AF46" s="26">
        <v>8.3232262657746574</v>
      </c>
      <c r="AG46" s="28">
        <v>403.70086201117346</v>
      </c>
      <c r="AH46" s="26">
        <v>24106.638269969466</v>
      </c>
      <c r="AI46" s="29">
        <v>59.714111458355596</v>
      </c>
    </row>
    <row r="47" spans="1:41" x14ac:dyDescent="0.25">
      <c r="A47" s="8">
        <v>16</v>
      </c>
      <c r="P47" s="33">
        <v>43.930251603369655</v>
      </c>
      <c r="Q47" s="26">
        <v>108.16896767665021</v>
      </c>
      <c r="R47" s="26">
        <v>385706.21231951163</v>
      </c>
      <c r="S47" s="27">
        <v>3565.7751072609281</v>
      </c>
      <c r="AI47" s="30"/>
    </row>
    <row r="48" spans="1:41" x14ac:dyDescent="0.25">
      <c r="A48" s="8">
        <v>17</v>
      </c>
      <c r="P48" s="33">
        <v>376.66622296827273</v>
      </c>
      <c r="Q48" s="26">
        <v>43.930251603369769</v>
      </c>
      <c r="R48" s="26">
        <v>3461.406965652805</v>
      </c>
      <c r="S48" s="27">
        <v>78.793242454074473</v>
      </c>
    </row>
    <row r="49" spans="1:41" x14ac:dyDescent="0.25">
      <c r="A49" s="8">
        <v>18</v>
      </c>
      <c r="P49" s="32" t="s">
        <v>21</v>
      </c>
      <c r="Q49" s="26">
        <v>305.94804223243136</v>
      </c>
      <c r="R49" s="26">
        <v>237430.02424479678</v>
      </c>
      <c r="S49" s="27">
        <v>776.04688205332241</v>
      </c>
    </row>
    <row r="50" spans="1:41" x14ac:dyDescent="0.25">
      <c r="A50" s="8">
        <v>19</v>
      </c>
    </row>
    <row r="51" spans="1:41" x14ac:dyDescent="0.25">
      <c r="A51" s="14">
        <v>20</v>
      </c>
    </row>
    <row r="52" spans="1:41" ht="15.75" customHeight="1" x14ac:dyDescent="0.25">
      <c r="A52" s="18" t="s">
        <v>16</v>
      </c>
      <c r="B52" s="19">
        <f t="shared" ref="B52:O52" si="21">AVERAGE(B32:B51)</f>
        <v>36513.193486798547</v>
      </c>
      <c r="C52" s="19">
        <f t="shared" si="21"/>
        <v>597987.46420127712</v>
      </c>
      <c r="D52" s="19">
        <f t="shared" si="21"/>
        <v>182.55057170159557</v>
      </c>
      <c r="E52" s="19">
        <f t="shared" si="21"/>
        <v>8730.7347672490669</v>
      </c>
      <c r="F52" s="19">
        <f t="shared" si="21"/>
        <v>267457.15704509121</v>
      </c>
      <c r="G52" s="19">
        <f t="shared" si="21"/>
        <v>130.08117172644941</v>
      </c>
      <c r="H52" s="19">
        <f t="shared" si="21"/>
        <v>112.92721086071712</v>
      </c>
      <c r="I52" s="19">
        <f t="shared" si="21"/>
        <v>6492.6590646359955</v>
      </c>
      <c r="J52" s="19">
        <f t="shared" si="21"/>
        <v>416845.15963497938</v>
      </c>
      <c r="K52" s="19">
        <f t="shared" si="21"/>
        <v>68.680876290798977</v>
      </c>
      <c r="L52" s="19">
        <f t="shared" si="21"/>
        <v>66.7041173214444</v>
      </c>
      <c r="M52" s="19">
        <f t="shared" si="21"/>
        <v>11646.278840780609</v>
      </c>
      <c r="N52" s="19">
        <f t="shared" si="21"/>
        <v>2041241.7871608895</v>
      </c>
      <c r="O52" s="19">
        <f t="shared" si="21"/>
        <v>282.5081240614719</v>
      </c>
      <c r="P52" s="19">
        <f>AVERAGE(P32:P49)</f>
        <v>4022.406533185801</v>
      </c>
      <c r="Q52" s="19">
        <f>AVERAGE(Q32:Q49)</f>
        <v>86064.162152845733</v>
      </c>
      <c r="R52" s="19">
        <f>AVERAGE(R32:R49)</f>
        <v>630921.73057412694</v>
      </c>
      <c r="S52" s="19">
        <f>AVERAGE(S32:S49)</f>
        <v>304.3478774224107</v>
      </c>
      <c r="T52" s="19">
        <f t="shared" ref="T52:AI52" si="22">AVERAGE(T32:T51)</f>
        <v>52019.587882420514</v>
      </c>
      <c r="U52" s="19">
        <f t="shared" si="22"/>
        <v>886888.6532191002</v>
      </c>
      <c r="V52" s="19">
        <f t="shared" si="22"/>
        <v>46.067735956412477</v>
      </c>
      <c r="W52" s="19">
        <f t="shared" si="22"/>
        <v>78856.394051023031</v>
      </c>
      <c r="X52" s="19">
        <f t="shared" si="22"/>
        <v>470774.21312204259</v>
      </c>
      <c r="Y52" s="19">
        <f t="shared" si="22"/>
        <v>11.723839381209457</v>
      </c>
      <c r="Z52" s="19">
        <f t="shared" si="22"/>
        <v>381.81619169882322</v>
      </c>
      <c r="AA52" s="19">
        <f t="shared" si="22"/>
        <v>122446.20730336204</v>
      </c>
      <c r="AB52" s="19">
        <f t="shared" si="22"/>
        <v>263.84742753901293</v>
      </c>
      <c r="AC52" s="19">
        <f t="shared" si="22"/>
        <v>1615.2646951809759</v>
      </c>
      <c r="AD52" s="19">
        <f t="shared" si="22"/>
        <v>118849.21087940835</v>
      </c>
      <c r="AE52" s="19">
        <f t="shared" si="22"/>
        <v>268.07559152474244</v>
      </c>
      <c r="AF52" s="19">
        <f t="shared" si="22"/>
        <v>75.774288522677907</v>
      </c>
      <c r="AG52" s="19">
        <f t="shared" si="22"/>
        <v>2286.2507397233253</v>
      </c>
      <c r="AH52" s="19">
        <f t="shared" si="22"/>
        <v>125123.45647175216</v>
      </c>
      <c r="AI52" s="19">
        <f t="shared" si="22"/>
        <v>68.740091850672925</v>
      </c>
      <c r="AJ52" s="19">
        <f t="shared" ref="AJ52:AO52" si="23">AVERAGE(AJ32:AJ51)</f>
        <v>2154.0189951848643</v>
      </c>
      <c r="AK52" s="19">
        <f t="shared" si="23"/>
        <v>78405.90472769404</v>
      </c>
      <c r="AL52" s="19">
        <f t="shared" si="23"/>
        <v>39.849158305638568</v>
      </c>
      <c r="AM52" s="19">
        <f t="shared" si="23"/>
        <v>2617.9919643738458</v>
      </c>
      <c r="AN52" s="19">
        <f t="shared" si="23"/>
        <v>58398.395350608276</v>
      </c>
      <c r="AO52" s="19">
        <f t="shared" si="23"/>
        <v>88.822829896109653</v>
      </c>
    </row>
    <row r="53" spans="1:41" x14ac:dyDescent="0.25">
      <c r="A53" s="20" t="s">
        <v>17</v>
      </c>
      <c r="B53" s="21">
        <f t="shared" ref="B53:O53" si="24">STDEV(B32:B51)/SQRT(COUNT(B32:B51))</f>
        <v>15451.426893078078</v>
      </c>
      <c r="C53" s="21">
        <f t="shared" si="24"/>
        <v>177134.98227852365</v>
      </c>
      <c r="D53" s="21">
        <f t="shared" si="24"/>
        <v>124.42174568556835</v>
      </c>
      <c r="E53" s="21">
        <f t="shared" si="24"/>
        <v>6779.3410630372809</v>
      </c>
      <c r="F53" s="21">
        <f t="shared" si="24"/>
        <v>122175.99490426415</v>
      </c>
      <c r="G53" s="21">
        <f t="shared" si="24"/>
        <v>43.855933713863585</v>
      </c>
      <c r="H53" s="21">
        <f t="shared" si="24"/>
        <v>67.9152856720074</v>
      </c>
      <c r="I53" s="21">
        <f t="shared" si="24"/>
        <v>3519.0592150594289</v>
      </c>
      <c r="J53" s="21">
        <f t="shared" si="24"/>
        <v>225374.65448927713</v>
      </c>
      <c r="K53" s="21">
        <f t="shared" si="24"/>
        <v>15.00072566219387</v>
      </c>
      <c r="L53" s="21">
        <f t="shared" si="24"/>
        <v>32.903140129985992</v>
      </c>
      <c r="M53" s="21">
        <f t="shared" si="24"/>
        <v>8309.8449429369375</v>
      </c>
      <c r="N53" s="21">
        <f t="shared" si="24"/>
        <v>1216517.2472645945</v>
      </c>
      <c r="O53" s="21">
        <f t="shared" si="24"/>
        <v>136.48531328260532</v>
      </c>
      <c r="P53" s="21">
        <f>STDEV(P32:P49)/SQRT(COUNT(P32:P49))</f>
        <v>3904.5662528245139</v>
      </c>
      <c r="Q53" s="21">
        <f>STDEV(Q32:Q49)/SQRT(COUNT(Q32:Q49))</f>
        <v>52478.043959223607</v>
      </c>
      <c r="R53" s="21">
        <f>STDEV(R32:R49)/SQRT(COUNT(R32:R49))</f>
        <v>233878.45657567491</v>
      </c>
      <c r="S53" s="21">
        <f>STDEV(S32:S49)/SQRT(COUNT(S32:S49))</f>
        <v>196.90207640505037</v>
      </c>
      <c r="T53" s="21">
        <f t="shared" ref="T53:AI53" si="25">STDEV(T32:T51)/SQRT(COUNT(T32:T51))</f>
        <v>22222.508097996932</v>
      </c>
      <c r="U53" s="21">
        <f t="shared" si="25"/>
        <v>410536.36336796271</v>
      </c>
      <c r="V53" s="21">
        <f t="shared" si="25"/>
        <v>11.704081531264261</v>
      </c>
      <c r="W53" s="21">
        <f t="shared" si="25"/>
        <v>43678.006419079589</v>
      </c>
      <c r="X53" s="21">
        <f t="shared" si="25"/>
        <v>315175.9387106002</v>
      </c>
      <c r="Y53" s="21">
        <f t="shared" si="25"/>
        <v>3.8889398358338063</v>
      </c>
      <c r="Z53" s="21">
        <f t="shared" si="25"/>
        <v>148.61982339966804</v>
      </c>
      <c r="AA53" s="21">
        <f t="shared" si="25"/>
        <v>101484.81379034578</v>
      </c>
      <c r="AB53" s="21">
        <f t="shared" si="25"/>
        <v>82.615572799414338</v>
      </c>
      <c r="AC53" s="21">
        <f t="shared" si="25"/>
        <v>954.49116541725493</v>
      </c>
      <c r="AD53" s="21">
        <f t="shared" si="25"/>
        <v>65802.555678666467</v>
      </c>
      <c r="AE53" s="21">
        <f t="shared" si="25"/>
        <v>117.1056620283042</v>
      </c>
      <c r="AF53" s="21">
        <f t="shared" si="25"/>
        <v>32.106126082615283</v>
      </c>
      <c r="AG53" s="21">
        <f t="shared" si="25"/>
        <v>788.77530489286062</v>
      </c>
      <c r="AH53" s="21">
        <f t="shared" si="25"/>
        <v>49846.20425431984</v>
      </c>
      <c r="AI53" s="21">
        <f t="shared" si="25"/>
        <v>13.564666777297651</v>
      </c>
      <c r="AJ53" s="21">
        <f t="shared" ref="AJ53:AO53" si="26">STDEV(AJ32:AJ51)/SQRT(COUNT(AJ32:AJ51))</f>
        <v>583.91323595219296</v>
      </c>
      <c r="AK53" s="21">
        <f t="shared" si="26"/>
        <v>29919.992132575211</v>
      </c>
      <c r="AL53" s="21">
        <f t="shared" si="26"/>
        <v>16.01182347350078</v>
      </c>
      <c r="AM53" s="21">
        <f t="shared" si="26"/>
        <v>1262.7483788407408</v>
      </c>
      <c r="AN53" s="21">
        <f t="shared" si="26"/>
        <v>16969.439264088949</v>
      </c>
      <c r="AO53" s="21">
        <f t="shared" si="26"/>
        <v>35.550922874960712</v>
      </c>
    </row>
    <row r="54" spans="1:41" x14ac:dyDescent="0.25">
      <c r="F54" s="39"/>
    </row>
    <row r="55" spans="1:41" x14ac:dyDescent="0.25">
      <c r="F55" s="39"/>
    </row>
    <row r="56" spans="1:41" x14ac:dyDescent="0.25">
      <c r="F56" s="39"/>
    </row>
    <row r="57" spans="1:41" x14ac:dyDescent="0.25">
      <c r="F57" s="39"/>
    </row>
    <row r="58" spans="1:41" x14ac:dyDescent="0.25">
      <c r="F58" s="39"/>
    </row>
  </sheetData>
  <mergeCells count="27">
    <mergeCell ref="A26:AO26"/>
    <mergeCell ref="AM30:AO30"/>
    <mergeCell ref="B2:D2"/>
    <mergeCell ref="A1:AO1"/>
    <mergeCell ref="A29:AO29"/>
    <mergeCell ref="B30:D30"/>
    <mergeCell ref="E30:G30"/>
    <mergeCell ref="H30:K30"/>
    <mergeCell ref="L30:O30"/>
    <mergeCell ref="P30:S30"/>
    <mergeCell ref="T30:V30"/>
    <mergeCell ref="W30:Y30"/>
    <mergeCell ref="Z30:AB30"/>
    <mergeCell ref="AC30:AE30"/>
    <mergeCell ref="AF30:AI30"/>
    <mergeCell ref="AJ30:AL30"/>
    <mergeCell ref="Z2:AB2"/>
    <mergeCell ref="AM2:AO2"/>
    <mergeCell ref="W2:Y2"/>
    <mergeCell ref="AC2:AE2"/>
    <mergeCell ref="AF2:AI2"/>
    <mergeCell ref="AJ2:AL2"/>
    <mergeCell ref="E2:G2"/>
    <mergeCell ref="H2:K2"/>
    <mergeCell ref="L2:O2"/>
    <mergeCell ref="P2:S2"/>
    <mergeCell ref="T2:V2"/>
  </mergeCells>
  <conditionalFormatting sqref="D4">
    <cfRule type="expression" dxfId="3" priority="4">
      <formula>$D$32&lt;1</formula>
    </cfRule>
  </conditionalFormatting>
  <conditionalFormatting sqref="E27 I27 M27 Q27 U27 Y27 AC27 AG27 AK27 AO27">
    <cfRule type="cellIs" dxfId="2" priority="1" operator="lessThanOrEqual">
      <formula>0.01</formula>
    </cfRule>
    <cfRule type="cellIs" dxfId="1" priority="2" operator="lessThanOrEqual">
      <formula>0.05</formula>
    </cfRule>
    <cfRule type="cellIs" dxfId="0" priority="3" operator="lessThanOrEqual">
      <formula>0.1</formula>
    </cfRule>
  </conditionalFormatting>
  <pageMargins left="0.25" right="0.25" top="0.75" bottom="0.75" header="0.3" footer="0.3"/>
  <pageSetup scale="63" fitToWidth="3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log10</vt:lpstr>
      <vt:lpstr>RQ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Virlouvet</dc:creator>
  <cp:lastModifiedBy>Linnea Fredrickson</cp:lastModifiedBy>
  <dcterms:created xsi:type="dcterms:W3CDTF">2013-05-02T21:25:33Z</dcterms:created>
  <dcterms:modified xsi:type="dcterms:W3CDTF">2016-10-11T20:49:27Z</dcterms:modified>
</cp:coreProperties>
</file>