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5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Will\Box Sync\STANFORD\Body Size\Mammals\"/>
    </mc:Choice>
  </mc:AlternateContent>
  <bookViews>
    <workbookView xWindow="0" yWindow="0" windowWidth="15270" windowHeight="6000" xr2:uid="{00000000-000D-0000-FFFF-FFFF00000000}"/>
  </bookViews>
  <sheets>
    <sheet name="Best OUwie Models" sheetId="2" r:id="rId1"/>
    <sheet name="OUwie Model-Averaged Parameters" sheetId="1" r:id="rId2"/>
    <sheet name="paleoTS Results" sheetId="4" r:id="rId3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" i="4" l="1"/>
  <c r="J4" i="4"/>
  <c r="J5" i="4"/>
  <c r="J6" i="4"/>
  <c r="J7" i="4"/>
  <c r="J8" i="4"/>
  <c r="J9" i="4"/>
  <c r="J2" i="4"/>
  <c r="I3" i="4"/>
  <c r="I4" i="4"/>
  <c r="I5" i="4"/>
  <c r="I6" i="4"/>
  <c r="I7" i="4"/>
  <c r="I8" i="4"/>
  <c r="I9" i="4"/>
  <c r="I2" i="4"/>
  <c r="F9" i="4" l="1"/>
  <c r="E9" i="4"/>
  <c r="E3" i="4" l="1"/>
  <c r="F3" i="4"/>
  <c r="E4" i="4"/>
  <c r="F4" i="4"/>
  <c r="E5" i="4"/>
  <c r="F5" i="4"/>
  <c r="E6" i="4"/>
  <c r="F6" i="4"/>
  <c r="E7" i="4"/>
  <c r="F7" i="4"/>
  <c r="E8" i="4"/>
  <c r="F8" i="4"/>
  <c r="F2" i="4"/>
  <c r="E2" i="4"/>
</calcChain>
</file>

<file path=xl/sharedStrings.xml><?xml version="1.0" encoding="utf-8"?>
<sst xmlns="http://schemas.openxmlformats.org/spreadsheetml/2006/main" count="81" uniqueCount="37">
  <si>
    <t>Median</t>
  </si>
  <si>
    <t>Aquatic</t>
  </si>
  <si>
    <t>Terrestrial</t>
  </si>
  <si>
    <t>α (strength of pull to θ)</t>
  </si>
  <si>
    <t>θ (optimum)</t>
  </si>
  <si>
    <t>SE (of θ)</t>
  </si>
  <si>
    <t>OUM</t>
  </si>
  <si>
    <t>OUMV</t>
  </si>
  <si>
    <t>OUMVA</t>
  </si>
  <si>
    <t>Habitat</t>
  </si>
  <si>
    <t>AFROTHERIA</t>
  </si>
  <si>
    <t>BMS</t>
  </si>
  <si>
    <t>ARTIODACTYLA</t>
  </si>
  <si>
    <t>OUMA</t>
  </si>
  <si>
    <r>
      <rPr>
        <b/>
        <sz val="11"/>
        <color theme="1"/>
        <rFont val="Calibri"/>
        <family val="2"/>
      </rPr>
      <t>σ</t>
    </r>
    <r>
      <rPr>
        <b/>
        <vertAlign val="superscript"/>
        <sz val="11"/>
        <color theme="1"/>
        <rFont val="Calibri"/>
        <family val="2"/>
      </rPr>
      <t>2</t>
    </r>
    <r>
      <rPr>
        <b/>
        <sz val="11"/>
        <color theme="1"/>
        <rFont val="Calibri"/>
        <family val="2"/>
        <scheme val="minor"/>
      </rPr>
      <t xml:space="preserve"> (brownian motion)</t>
    </r>
  </si>
  <si>
    <t>BM1</t>
  </si>
  <si>
    <t>Group</t>
  </si>
  <si>
    <t>Afrotheria</t>
  </si>
  <si>
    <t>Artiodactyla</t>
  </si>
  <si>
    <t>OU1</t>
  </si>
  <si>
    <t>Musteloidea</t>
  </si>
  <si>
    <t>Mean</t>
  </si>
  <si>
    <t>StdErr</t>
  </si>
  <si>
    <t>Counts</t>
  </si>
  <si>
    <t>Median AICc Weights</t>
  </si>
  <si>
    <t>Baleen</t>
  </si>
  <si>
    <t>Theta</t>
  </si>
  <si>
    <t>Alpha</t>
  </si>
  <si>
    <t>Vstep</t>
  </si>
  <si>
    <t>Clade</t>
  </si>
  <si>
    <t>Caniformia (- Lutrinae)</t>
  </si>
  <si>
    <t>Caniformia
(- Lutrinae)</t>
  </si>
  <si>
    <t>CANIFORMIA
(-Lutrinae)</t>
  </si>
  <si>
    <t>MUSTELOIDEA</t>
  </si>
  <si>
    <t>PHL</t>
  </si>
  <si>
    <t>SV</t>
  </si>
  <si>
    <t>Updated 11/6/2017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</si>
</sst>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color rgb="FF000000"/>
      <name val="DejaVu Sans Mono"/>
      <family val="3"/>
    </font>
    <font>
      <b/>
      <sz val="11"/>
      <color theme="1"/>
      <name val="Calibri"/>
      <family val="2"/>
    </font>
    <font>
      <b/>
      <vertAlign val="superscript"/>
      <sz val="11"/>
      <color theme="1"/>
      <name val="Calibri"/>
      <family val="2"/>
    </font>
    <font>
      <sz val="11"/>
      <color rgb="FF000000"/>
      <name val="Calibri"/>
      <family val="2"/>
      <scheme val="minor"/>
    </font>
    <font>
      <sz val="10"/>
      <color rgb="FF000000"/>
      <name val="Lucida Console"/>
      <family val="3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Lucida Console"/>
      <family val="3"/>
    </font>
    <font>
      <i/>
      <sz val="11"/>
      <color theme="1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E000"/>
        <bgColor indexed="64"/>
      </patternFill>
    </fill>
    <fill>
      <patternFill patternType="solid">
        <fgColor rgb="FFFFF700"/>
        <bgColor indexed="64"/>
      </patternFill>
    </fill>
    <fill>
      <patternFill patternType="solid">
        <fgColor rgb="FFFFB500"/>
        <bgColor indexed="64"/>
      </patternFill>
    </fill>
    <fill>
      <patternFill patternType="solid">
        <fgColor rgb="FFFF8F00"/>
        <bgColor indexed="64"/>
      </patternFill>
    </fill>
    <fill>
      <patternFill patternType="solid">
        <fgColor rgb="FFFFE800"/>
        <bgColor indexed="64"/>
      </patternFill>
    </fill>
    <fill>
      <patternFill patternType="solid">
        <fgColor rgb="FFFFC400"/>
        <bgColor indexed="64"/>
      </patternFill>
    </fill>
    <fill>
      <patternFill patternType="solid">
        <fgColor rgb="FFFFFA00"/>
        <bgColor indexed="64"/>
      </patternFill>
    </fill>
    <fill>
      <patternFill patternType="solid">
        <fgColor rgb="FFFFD900"/>
        <bgColor indexed="64"/>
      </patternFill>
    </fill>
    <fill>
      <patternFill patternType="solid">
        <fgColor rgb="FFFFFC00"/>
        <bgColor indexed="64"/>
      </patternFill>
    </fill>
    <fill>
      <patternFill patternType="solid">
        <fgColor rgb="FFFFF500"/>
        <bgColor indexed="64"/>
      </patternFill>
    </fill>
    <fill>
      <patternFill patternType="solid">
        <fgColor rgb="FFFFBA00"/>
        <bgColor indexed="64"/>
      </patternFill>
    </fill>
    <fill>
      <patternFill patternType="solid">
        <fgColor rgb="FFFFF000"/>
        <bgColor indexed="64"/>
      </patternFill>
    </fill>
    <fill>
      <patternFill patternType="solid">
        <fgColor rgb="FFFFC900"/>
        <bgColor indexed="64"/>
      </patternFill>
    </fill>
    <fill>
      <patternFill patternType="solid">
        <fgColor rgb="FFFFB000"/>
        <bgColor indexed="64"/>
      </patternFill>
    </fill>
    <fill>
      <patternFill patternType="solid">
        <fgColor rgb="FFFFDE00"/>
        <bgColor indexed="64"/>
      </patternFill>
    </fill>
    <fill>
      <patternFill patternType="solid">
        <fgColor rgb="FFFFA800"/>
        <bgColor indexed="64"/>
      </patternFill>
    </fill>
    <fill>
      <patternFill patternType="solid">
        <fgColor rgb="FFFF960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5" fillId="0" borderId="0" xfId="0" applyFont="1" applyAlignment="1">
      <alignment vertical="center"/>
    </xf>
    <xf numFmtId="11" fontId="0" fillId="0" borderId="0" xfId="0" applyNumberFormat="1"/>
    <xf numFmtId="0" fontId="1" fillId="0" borderId="7" xfId="0" applyFont="1" applyBorder="1"/>
    <xf numFmtId="0" fontId="2" fillId="0" borderId="10" xfId="0" applyFont="1" applyBorder="1"/>
    <xf numFmtId="0" fontId="0" fillId="0" borderId="0" xfId="0" applyBorder="1"/>
    <xf numFmtId="0" fontId="0" fillId="0" borderId="2" xfId="0" applyBorder="1"/>
    <xf numFmtId="0" fontId="2" fillId="0" borderId="11" xfId="0" applyFont="1" applyBorder="1"/>
    <xf numFmtId="0" fontId="0" fillId="0" borderId="1" xfId="0" applyBorder="1"/>
    <xf numFmtId="0" fontId="0" fillId="0" borderId="3" xfId="0" applyBorder="1"/>
    <xf numFmtId="0" fontId="1" fillId="0" borderId="8" xfId="0" applyFont="1" applyBorder="1" applyAlignment="1">
      <alignment horizontal="right" vertical="center"/>
    </xf>
    <xf numFmtId="0" fontId="1" fillId="0" borderId="9" xfId="0" applyFont="1" applyBorder="1" applyAlignment="1">
      <alignment horizontal="right" vertical="center"/>
    </xf>
    <xf numFmtId="0" fontId="2" fillId="0" borderId="0" xfId="0" applyFont="1" applyBorder="1"/>
    <xf numFmtId="0" fontId="8" fillId="0" borderId="0" xfId="0" applyFont="1" applyBorder="1" applyAlignment="1">
      <alignment vertical="center"/>
    </xf>
    <xf numFmtId="164" fontId="0" fillId="0" borderId="0" xfId="0" applyNumberFormat="1" applyBorder="1"/>
    <xf numFmtId="0" fontId="1" fillId="0" borderId="1" xfId="0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" fillId="0" borderId="7" xfId="0" applyFont="1" applyFill="1" applyBorder="1"/>
    <xf numFmtId="0" fontId="2" fillId="0" borderId="10" xfId="0" applyFont="1" applyFill="1" applyBorder="1"/>
    <xf numFmtId="0" fontId="2" fillId="0" borderId="11" xfId="0" applyFont="1" applyFill="1" applyBorder="1"/>
    <xf numFmtId="164" fontId="8" fillId="0" borderId="0" xfId="0" applyNumberFormat="1" applyFont="1" applyBorder="1" applyAlignment="1">
      <alignment vertical="center"/>
    </xf>
    <xf numFmtId="2" fontId="0" fillId="2" borderId="0" xfId="0" applyNumberFormat="1" applyFill="1" applyBorder="1"/>
    <xf numFmtId="2" fontId="0" fillId="4" borderId="0" xfId="0" applyNumberFormat="1" applyFill="1" applyBorder="1"/>
    <xf numFmtId="2" fontId="0" fillId="5" borderId="0" xfId="0" applyNumberFormat="1" applyFill="1" applyBorder="1"/>
    <xf numFmtId="2" fontId="0" fillId="6" borderId="2" xfId="0" applyNumberFormat="1" applyFill="1" applyBorder="1"/>
    <xf numFmtId="2" fontId="0" fillId="7" borderId="0" xfId="0" applyNumberFormat="1" applyFill="1" applyBorder="1"/>
    <xf numFmtId="2" fontId="0" fillId="8" borderId="0" xfId="0" applyNumberFormat="1" applyFill="1" applyBorder="1"/>
    <xf numFmtId="2" fontId="0" fillId="9" borderId="0" xfId="0" applyNumberFormat="1" applyFill="1" applyBorder="1"/>
    <xf numFmtId="2" fontId="0" fillId="10" borderId="0" xfId="0" applyNumberFormat="1" applyFill="1" applyBorder="1"/>
    <xf numFmtId="2" fontId="0" fillId="11" borderId="0" xfId="0" applyNumberFormat="1" applyFill="1" applyBorder="1"/>
    <xf numFmtId="2" fontId="8" fillId="10" borderId="1" xfId="0" applyNumberFormat="1" applyFont="1" applyFill="1" applyBorder="1" applyAlignment="1">
      <alignment vertical="center"/>
    </xf>
    <xf numFmtId="2" fontId="0" fillId="13" borderId="1" xfId="0" applyNumberFormat="1" applyFill="1" applyBorder="1"/>
    <xf numFmtId="2" fontId="0" fillId="14" borderId="1" xfId="0" applyNumberFormat="1" applyFill="1" applyBorder="1"/>
    <xf numFmtId="2" fontId="0" fillId="12" borderId="1" xfId="0" applyNumberFormat="1" applyFill="1" applyBorder="1"/>
    <xf numFmtId="2" fontId="0" fillId="3" borderId="1" xfId="0" applyNumberFormat="1" applyFill="1" applyBorder="1"/>
    <xf numFmtId="2" fontId="0" fillId="15" borderId="3" xfId="0" applyNumberFormat="1" applyFill="1" applyBorder="1"/>
    <xf numFmtId="164" fontId="0" fillId="0" borderId="4" xfId="0" applyNumberFormat="1" applyFont="1" applyBorder="1" applyAlignment="1">
      <alignment horizontal="center" vertical="center"/>
    </xf>
    <xf numFmtId="164" fontId="0" fillId="0" borderId="3" xfId="0" applyNumberFormat="1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10" fontId="10" fillId="0" borderId="8" xfId="0" applyNumberFormat="1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1" fillId="0" borderId="0" xfId="0" applyFont="1"/>
    <xf numFmtId="0" fontId="12" fillId="0" borderId="0" xfId="0" applyFont="1" applyAlignment="1">
      <alignment vertical="center"/>
    </xf>
    <xf numFmtId="0" fontId="13" fillId="0" borderId="14" xfId="0" applyFont="1" applyBorder="1" applyAlignment="1">
      <alignment horizontal="center" vertical="center"/>
    </xf>
    <xf numFmtId="164" fontId="11" fillId="0" borderId="4" xfId="0" applyNumberFormat="1" applyFont="1" applyBorder="1" applyAlignment="1">
      <alignment horizontal="center" vertical="center"/>
    </xf>
    <xf numFmtId="164" fontId="11" fillId="0" borderId="5" xfId="0" applyNumberFormat="1" applyFont="1" applyBorder="1" applyAlignment="1">
      <alignment horizontal="center" vertical="center"/>
    </xf>
    <xf numFmtId="164" fontId="11" fillId="0" borderId="6" xfId="0" applyNumberFormat="1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/>
    </xf>
    <xf numFmtId="164" fontId="11" fillId="0" borderId="3" xfId="0" applyNumberFormat="1" applyFont="1" applyBorder="1" applyAlignment="1">
      <alignment horizontal="center" vertical="center"/>
    </xf>
    <xf numFmtId="164" fontId="11" fillId="0" borderId="13" xfId="0" applyNumberFormat="1" applyFont="1" applyBorder="1" applyAlignment="1">
      <alignment horizontal="center" vertical="center"/>
    </xf>
    <xf numFmtId="164" fontId="11" fillId="0" borderId="0" xfId="0" applyNumberFormat="1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164" fontId="11" fillId="0" borderId="2" xfId="0" applyNumberFormat="1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3" fillId="0" borderId="13" xfId="0" applyFont="1" applyBorder="1" applyAlignment="1">
      <alignment horizontal="center" vertical="center"/>
    </xf>
    <xf numFmtId="11" fontId="11" fillId="0" borderId="0" xfId="0" applyNumberFormat="1" applyFont="1"/>
    <xf numFmtId="11" fontId="12" fillId="0" borderId="0" xfId="0" applyNumberFormat="1" applyFont="1" applyAlignment="1">
      <alignment vertical="center"/>
    </xf>
    <xf numFmtId="0" fontId="11" fillId="0" borderId="13" xfId="0" applyFont="1" applyBorder="1"/>
    <xf numFmtId="0" fontId="12" fillId="0" borderId="3" xfId="0" applyFont="1" applyBorder="1" applyAlignment="1">
      <alignment vertical="center"/>
    </xf>
    <xf numFmtId="0" fontId="11" fillId="0" borderId="6" xfId="0" applyFont="1" applyBorder="1"/>
    <xf numFmtId="0" fontId="11" fillId="0" borderId="5" xfId="0" applyFont="1" applyBorder="1"/>
    <xf numFmtId="0" fontId="11" fillId="0" borderId="3" xfId="0" applyFont="1" applyBorder="1"/>
    <xf numFmtId="0" fontId="12" fillId="0" borderId="5" xfId="0" applyFont="1" applyBorder="1" applyAlignment="1">
      <alignment vertical="center"/>
    </xf>
    <xf numFmtId="2" fontId="0" fillId="16" borderId="0" xfId="0" applyNumberFormat="1" applyFill="1" applyBorder="1"/>
    <xf numFmtId="2" fontId="0" fillId="17" borderId="2" xfId="0" applyNumberFormat="1" applyFill="1" applyBorder="1"/>
    <xf numFmtId="2" fontId="0" fillId="12" borderId="0" xfId="0" applyNumberFormat="1" applyFill="1" applyBorder="1"/>
    <xf numFmtId="2" fontId="0" fillId="18" borderId="0" xfId="0" applyNumberFormat="1" applyFill="1" applyBorder="1"/>
    <xf numFmtId="2" fontId="0" fillId="19" borderId="2" xfId="0" applyNumberFormat="1" applyFill="1" applyBorder="1"/>
    <xf numFmtId="0" fontId="1" fillId="0" borderId="6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/>
    </xf>
    <xf numFmtId="164" fontId="0" fillId="0" borderId="6" xfId="0" applyNumberFormat="1" applyFont="1" applyBorder="1" applyAlignment="1">
      <alignment horizontal="center" vertical="center"/>
    </xf>
    <xf numFmtId="164" fontId="0" fillId="0" borderId="5" xfId="0" applyNumberFormat="1" applyFont="1" applyBorder="1" applyAlignment="1">
      <alignment horizontal="center" vertical="center"/>
    </xf>
    <xf numFmtId="164" fontId="0" fillId="0" borderId="13" xfId="0" applyNumberFormat="1" applyFont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/>
    </xf>
    <xf numFmtId="164" fontId="0" fillId="0" borderId="12" xfId="0" applyNumberFormat="1" applyFont="1" applyBorder="1" applyAlignment="1">
      <alignment horizontal="center" vertical="center"/>
    </xf>
    <xf numFmtId="164" fontId="0" fillId="0" borderId="0" xfId="0" applyNumberFormat="1" applyFont="1" applyBorder="1" applyAlignment="1">
      <alignment horizontal="center" vertical="center"/>
    </xf>
    <xf numFmtId="164" fontId="0" fillId="0" borderId="2" xfId="0" applyNumberFormat="1" applyFont="1" applyBorder="1" applyAlignment="1">
      <alignment horizontal="center" vertical="center"/>
    </xf>
    <xf numFmtId="164" fontId="8" fillId="0" borderId="6" xfId="0" applyNumberFormat="1" applyFont="1" applyBorder="1" applyAlignment="1">
      <alignment horizontal="center" vertical="center"/>
    </xf>
    <xf numFmtId="164" fontId="8" fillId="0" borderId="5" xfId="0" applyNumberFormat="1" applyFont="1" applyBorder="1" applyAlignment="1">
      <alignment horizontal="center" vertical="center"/>
    </xf>
    <xf numFmtId="164" fontId="8" fillId="0" borderId="13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164" fontId="8" fillId="0" borderId="3" xfId="0" applyNumberFormat="1" applyFont="1" applyBorder="1" applyAlignment="1">
      <alignment horizontal="center" vertical="center"/>
    </xf>
    <xf numFmtId="164" fontId="8" fillId="0" borderId="4" xfId="0" applyNumberFormat="1" applyFont="1" applyBorder="1" applyAlignment="1">
      <alignment horizontal="center" vertical="center"/>
    </xf>
    <xf numFmtId="164" fontId="8" fillId="0" borderId="12" xfId="0" applyNumberFormat="1" applyFont="1" applyBorder="1" applyAlignment="1">
      <alignment horizontal="center" vertical="center"/>
    </xf>
    <xf numFmtId="164" fontId="8" fillId="0" borderId="0" xfId="0" applyNumberFormat="1" applyFont="1" applyBorder="1" applyAlignment="1">
      <alignment horizontal="center" vertical="center"/>
    </xf>
    <xf numFmtId="164" fontId="8" fillId="0" borderId="2" xfId="0" applyNumberFormat="1" applyFont="1" applyBorder="1" applyAlignment="1">
      <alignment horizontal="center" vertical="center"/>
    </xf>
    <xf numFmtId="0" fontId="0" fillId="0" borderId="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I18"/>
  <sheetViews>
    <sheetView tabSelected="1" workbookViewId="0">
      <selection activeCell="D17" sqref="D17"/>
    </sheetView>
  </sheetViews>
  <sheetFormatPr defaultRowHeight="15"/>
  <cols>
    <col min="1" max="1" width="21.85546875" bestFit="1" customWidth="1"/>
    <col min="9" max="9" width="9.140625" customWidth="1"/>
  </cols>
  <sheetData>
    <row r="1" spans="1:9">
      <c r="A1" s="26" t="s">
        <v>16</v>
      </c>
      <c r="B1" s="13" t="s">
        <v>15</v>
      </c>
      <c r="C1" s="13" t="s">
        <v>11</v>
      </c>
      <c r="D1" s="13" t="s">
        <v>19</v>
      </c>
      <c r="E1" s="13" t="s">
        <v>6</v>
      </c>
      <c r="F1" s="13" t="s">
        <v>7</v>
      </c>
      <c r="G1" s="13" t="s">
        <v>13</v>
      </c>
      <c r="H1" s="14" t="s">
        <v>8</v>
      </c>
    </row>
    <row r="2" spans="1:9">
      <c r="A2" s="27" t="s">
        <v>17</v>
      </c>
      <c r="B2" s="8">
        <v>0</v>
      </c>
      <c r="C2" s="8">
        <v>0</v>
      </c>
      <c r="D2" s="8">
        <v>0</v>
      </c>
      <c r="E2" s="8">
        <v>0</v>
      </c>
      <c r="F2" s="8">
        <v>45</v>
      </c>
      <c r="G2" s="8">
        <v>10</v>
      </c>
      <c r="H2" s="9">
        <v>46</v>
      </c>
      <c r="I2" s="1" t="s">
        <v>23</v>
      </c>
    </row>
    <row r="3" spans="1:9">
      <c r="A3" s="27" t="s">
        <v>18</v>
      </c>
      <c r="B3" s="8">
        <v>0</v>
      </c>
      <c r="C3" s="8">
        <v>0</v>
      </c>
      <c r="D3" s="8">
        <v>0</v>
      </c>
      <c r="E3" s="8">
        <v>13</v>
      </c>
      <c r="F3" s="8">
        <v>38</v>
      </c>
      <c r="G3" s="8">
        <v>29</v>
      </c>
      <c r="H3" s="9">
        <v>21</v>
      </c>
    </row>
    <row r="4" spans="1:9">
      <c r="A4" s="27" t="s">
        <v>30</v>
      </c>
      <c r="B4" s="8">
        <v>0</v>
      </c>
      <c r="C4" s="8">
        <v>0</v>
      </c>
      <c r="D4" s="8">
        <v>0</v>
      </c>
      <c r="E4" s="8">
        <v>0</v>
      </c>
      <c r="F4" s="8">
        <v>39</v>
      </c>
      <c r="G4" s="8">
        <v>0</v>
      </c>
      <c r="H4" s="9">
        <v>62</v>
      </c>
    </row>
    <row r="5" spans="1:9">
      <c r="A5" s="28" t="s">
        <v>20</v>
      </c>
      <c r="B5" s="11">
        <v>10</v>
      </c>
      <c r="C5" s="11">
        <v>53</v>
      </c>
      <c r="D5" s="11">
        <v>0</v>
      </c>
      <c r="E5" s="11">
        <v>7</v>
      </c>
      <c r="F5" s="11">
        <v>0</v>
      </c>
      <c r="G5" s="11">
        <v>0</v>
      </c>
      <c r="H5" s="12">
        <v>31</v>
      </c>
    </row>
    <row r="6" spans="1:9" ht="15.75" customHeight="1">
      <c r="A6" t="s">
        <v>36</v>
      </c>
    </row>
    <row r="8" spans="1:9">
      <c r="A8" s="6" t="s">
        <v>16</v>
      </c>
      <c r="B8" s="13" t="s">
        <v>15</v>
      </c>
      <c r="C8" s="13" t="s">
        <v>11</v>
      </c>
      <c r="D8" s="13" t="s">
        <v>19</v>
      </c>
      <c r="E8" s="13" t="s">
        <v>6</v>
      </c>
      <c r="F8" s="13" t="s">
        <v>7</v>
      </c>
      <c r="G8" s="13" t="s">
        <v>13</v>
      </c>
      <c r="H8" s="14" t="s">
        <v>8</v>
      </c>
    </row>
    <row r="9" spans="1:9">
      <c r="A9" s="7" t="s">
        <v>17</v>
      </c>
      <c r="B9" s="30">
        <v>7.2533229999999997E-4</v>
      </c>
      <c r="C9" s="31">
        <v>2.9342268599999999E-2</v>
      </c>
      <c r="D9" s="30">
        <v>2.4036859999999999E-4</v>
      </c>
      <c r="E9" s="30">
        <v>4.0375879999999999E-4</v>
      </c>
      <c r="F9" s="32">
        <v>0.28979778319999999</v>
      </c>
      <c r="G9" s="30">
        <v>3.3106839999999998E-4</v>
      </c>
      <c r="H9" s="33">
        <v>0.44400829159999999</v>
      </c>
      <c r="I9" s="1" t="s">
        <v>24</v>
      </c>
    </row>
    <row r="10" spans="1:9">
      <c r="A10" s="7" t="s">
        <v>18</v>
      </c>
      <c r="B10" s="30">
        <v>2.5628959999999999E-9</v>
      </c>
      <c r="C10" s="30">
        <v>1.0361119999999999E-8</v>
      </c>
      <c r="D10" s="30">
        <v>2.893257E-8</v>
      </c>
      <c r="E10" s="34">
        <v>8.507982E-2</v>
      </c>
      <c r="F10" s="75">
        <v>0.31362269999999998</v>
      </c>
      <c r="G10" s="35">
        <v>0.22792370000000001</v>
      </c>
      <c r="H10" s="76">
        <v>0.12664739999999999</v>
      </c>
    </row>
    <row r="11" spans="1:9">
      <c r="A11" s="7" t="s">
        <v>30</v>
      </c>
      <c r="B11" s="36">
        <v>1.8453369000000001E-2</v>
      </c>
      <c r="C11" s="37">
        <v>0.14678477500000001</v>
      </c>
      <c r="D11" s="38">
        <v>7.0095360000000002E-3</v>
      </c>
      <c r="E11" s="77">
        <v>4.4085503999999998E-2</v>
      </c>
      <c r="F11" s="78">
        <v>0.34441903899999998</v>
      </c>
      <c r="G11" s="36">
        <v>1.9570264E-2</v>
      </c>
      <c r="H11" s="79">
        <v>0.41151325999999999</v>
      </c>
    </row>
    <row r="12" spans="1:9">
      <c r="A12" s="10" t="s">
        <v>20</v>
      </c>
      <c r="B12" s="39">
        <v>0.15000653</v>
      </c>
      <c r="C12" s="40">
        <v>0.27434153999999999</v>
      </c>
      <c r="D12" s="41">
        <v>6.4257419999999996E-2</v>
      </c>
      <c r="E12" s="42">
        <v>4.0108579999999998E-2</v>
      </c>
      <c r="F12" s="41">
        <v>6.272192E-2</v>
      </c>
      <c r="G12" s="43">
        <v>0.11916831</v>
      </c>
      <c r="H12" s="44">
        <v>0.20643001999999999</v>
      </c>
    </row>
    <row r="13" spans="1:9">
      <c r="A13" t="s">
        <v>36</v>
      </c>
      <c r="B13" s="29"/>
      <c r="C13" s="17"/>
      <c r="D13" s="17"/>
      <c r="E13" s="17"/>
      <c r="F13" s="17"/>
      <c r="G13" s="17"/>
      <c r="H13" s="17"/>
    </row>
    <row r="14" spans="1:9">
      <c r="A14" s="15"/>
      <c r="B14" s="16"/>
      <c r="C14" s="8"/>
      <c r="D14" s="8"/>
      <c r="E14" s="8"/>
      <c r="F14" s="8"/>
      <c r="G14" s="8"/>
      <c r="H14" s="8"/>
    </row>
    <row r="16" spans="1:9">
      <c r="B16" s="5"/>
      <c r="C16" s="5"/>
      <c r="D16" s="5"/>
      <c r="E16" s="5"/>
      <c r="F16" s="5"/>
      <c r="G16" s="5"/>
      <c r="H16" s="5"/>
    </row>
    <row r="18" spans="2:8">
      <c r="B18" s="25"/>
      <c r="C18" s="5"/>
      <c r="D18" s="5"/>
      <c r="E18" s="5"/>
      <c r="F18" s="5"/>
      <c r="G18" s="5"/>
      <c r="H18" s="5"/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B18"/>
  <sheetViews>
    <sheetView workbookViewId="0">
      <selection activeCell="K13" sqref="K13"/>
    </sheetView>
  </sheetViews>
  <sheetFormatPr defaultRowHeight="15"/>
  <cols>
    <col min="1" max="1" width="19" bestFit="1" customWidth="1"/>
    <col min="2" max="2" width="10.28515625" bestFit="1" customWidth="1"/>
    <col min="8" max="8" width="10" bestFit="1" customWidth="1"/>
    <col min="9" max="9" width="10.28515625" bestFit="1" customWidth="1"/>
    <col min="10" max="10" width="8.5703125" bestFit="1" customWidth="1"/>
    <col min="11" max="12" width="9.5703125" bestFit="1" customWidth="1"/>
    <col min="13" max="13" width="8.5703125" bestFit="1" customWidth="1"/>
    <col min="14" max="14" width="9.5703125" bestFit="1" customWidth="1"/>
  </cols>
  <sheetData>
    <row r="1" spans="1:28" ht="15" customHeight="1">
      <c r="A1" s="20"/>
      <c r="B1" s="21"/>
      <c r="C1" s="81" t="s">
        <v>3</v>
      </c>
      <c r="D1" s="81"/>
      <c r="E1" s="82"/>
      <c r="F1" s="80" t="s">
        <v>14</v>
      </c>
      <c r="G1" s="81"/>
      <c r="H1" s="82"/>
      <c r="I1" s="80" t="s">
        <v>4</v>
      </c>
      <c r="J1" s="81"/>
      <c r="K1" s="82"/>
      <c r="L1" s="80" t="s">
        <v>5</v>
      </c>
      <c r="M1" s="81"/>
      <c r="N1" s="82"/>
    </row>
    <row r="2" spans="1:28">
      <c r="A2" s="18" t="s">
        <v>29</v>
      </c>
      <c r="B2" s="19" t="s">
        <v>9</v>
      </c>
      <c r="C2" s="2" t="s">
        <v>21</v>
      </c>
      <c r="D2" s="2" t="s">
        <v>0</v>
      </c>
      <c r="E2" s="3" t="s">
        <v>22</v>
      </c>
      <c r="F2" s="2" t="s">
        <v>21</v>
      </c>
      <c r="G2" s="2" t="s">
        <v>0</v>
      </c>
      <c r="H2" s="3" t="s">
        <v>22</v>
      </c>
      <c r="I2" s="2" t="s">
        <v>21</v>
      </c>
      <c r="J2" s="2" t="s">
        <v>0</v>
      </c>
      <c r="K2" s="3" t="s">
        <v>22</v>
      </c>
      <c r="L2" s="2" t="s">
        <v>21</v>
      </c>
      <c r="M2" s="2" t="s">
        <v>0</v>
      </c>
      <c r="N2" s="3" t="s">
        <v>22</v>
      </c>
    </row>
    <row r="3" spans="1:28">
      <c r="A3" s="83" t="s">
        <v>10</v>
      </c>
      <c r="B3" s="22" t="s">
        <v>2</v>
      </c>
      <c r="C3" s="92">
        <v>0.35592750000000001</v>
      </c>
      <c r="D3" s="45">
        <v>2.1095720000000001E-3</v>
      </c>
      <c r="E3" s="93">
        <v>0.10457413</v>
      </c>
      <c r="F3" s="92">
        <v>1.2555141000000001</v>
      </c>
      <c r="G3" s="45">
        <v>2.619614E-2</v>
      </c>
      <c r="H3" s="93">
        <v>0.36873969000000001</v>
      </c>
      <c r="I3" s="92">
        <v>3.0237519000000002</v>
      </c>
      <c r="J3" s="45">
        <v>3.1801900000000001</v>
      </c>
      <c r="K3" s="93">
        <v>3.6859019999999999E-2</v>
      </c>
      <c r="L3" s="45">
        <v>0.418271</v>
      </c>
      <c r="M3" s="45">
        <v>0.43865569999999998</v>
      </c>
      <c r="N3" s="93">
        <v>1.040111E-2</v>
      </c>
    </row>
    <row r="4" spans="1:28">
      <c r="A4" s="84"/>
      <c r="B4" s="23" t="s">
        <v>1</v>
      </c>
      <c r="C4" s="94">
        <v>0.21117420000000001</v>
      </c>
      <c r="D4" s="95">
        <v>5.0331000000000001E-2</v>
      </c>
      <c r="E4" s="46">
        <v>5.3089509999999999E-2</v>
      </c>
      <c r="F4" s="94">
        <v>513.35549760000004</v>
      </c>
      <c r="G4" s="95">
        <v>3.9782939999999998E-5</v>
      </c>
      <c r="H4" s="46">
        <v>270.14406284</v>
      </c>
      <c r="I4" s="94">
        <v>262.80013289999999</v>
      </c>
      <c r="J4" s="95">
        <v>5.4822949999999997</v>
      </c>
      <c r="K4" s="46">
        <v>129.73022571999999</v>
      </c>
      <c r="L4" s="95">
        <v>538.75019999999995</v>
      </c>
      <c r="M4" s="95">
        <v>0.35635299999999998</v>
      </c>
      <c r="N4" s="46">
        <v>271.29859947</v>
      </c>
      <c r="P4" s="4"/>
      <c r="Q4" s="5"/>
      <c r="R4" s="5"/>
      <c r="S4" s="5"/>
      <c r="T4" s="5"/>
      <c r="U4" s="5"/>
      <c r="V4" s="5"/>
      <c r="AB4" s="5"/>
    </row>
    <row r="5" spans="1:28">
      <c r="A5" s="85" t="s">
        <v>12</v>
      </c>
      <c r="B5" s="22" t="s">
        <v>2</v>
      </c>
      <c r="C5" s="99">
        <v>0.1464935</v>
      </c>
      <c r="D5" s="104">
        <v>3.4450670000000003E-2</v>
      </c>
      <c r="E5" s="100">
        <v>6.9567729999999994E-2</v>
      </c>
      <c r="F5" s="92">
        <v>3.4345529999999999E-2</v>
      </c>
      <c r="G5" s="45">
        <v>2.588526E-2</v>
      </c>
      <c r="H5" s="93">
        <v>3.3926360000000001E-3</v>
      </c>
      <c r="I5" s="92">
        <v>4.7977480000000003</v>
      </c>
      <c r="J5" s="45">
        <v>4.8198470499999999</v>
      </c>
      <c r="K5" s="93">
        <v>2.3076349999999999E-2</v>
      </c>
      <c r="L5" s="45">
        <v>0.1589875</v>
      </c>
      <c r="M5" s="45">
        <v>0.16073040999999999</v>
      </c>
      <c r="N5" s="93">
        <v>4.9100039999999999E-3</v>
      </c>
    </row>
    <row r="6" spans="1:28">
      <c r="A6" s="86"/>
      <c r="B6" s="24" t="s">
        <v>1</v>
      </c>
      <c r="C6" s="105">
        <v>0.1358027</v>
      </c>
      <c r="D6" s="106">
        <v>3.735115E-2</v>
      </c>
      <c r="E6" s="107">
        <v>4.5122410000000002E-2</v>
      </c>
      <c r="F6" s="96">
        <v>6.1750049999999996</v>
      </c>
      <c r="G6" s="97">
        <v>2.7193479999999999E-2</v>
      </c>
      <c r="H6" s="98">
        <v>6.0955690000000002</v>
      </c>
      <c r="I6" s="96">
        <v>828.51430000000005</v>
      </c>
      <c r="J6" s="97">
        <v>5.6022013599999996</v>
      </c>
      <c r="K6" s="98">
        <v>12079.82</v>
      </c>
      <c r="L6" s="97">
        <v>11832.75</v>
      </c>
      <c r="M6" s="97">
        <v>0.20621964000000001</v>
      </c>
      <c r="N6" s="98">
        <v>11351.18</v>
      </c>
    </row>
    <row r="7" spans="1:28">
      <c r="A7" s="87"/>
      <c r="B7" s="23" t="s">
        <v>25</v>
      </c>
      <c r="C7" s="101">
        <v>0.1606274</v>
      </c>
      <c r="D7" s="102">
        <v>3.4621810000000003E-2</v>
      </c>
      <c r="E7" s="103">
        <v>7.4631400000000001E-2</v>
      </c>
      <c r="F7" s="94">
        <v>3.5641780000000001</v>
      </c>
      <c r="G7" s="95">
        <v>1.7179239999999998E-2</v>
      </c>
      <c r="H7" s="46">
        <v>3.5219</v>
      </c>
      <c r="I7" s="94">
        <v>76037.05</v>
      </c>
      <c r="J7" s="95">
        <v>7.94568239</v>
      </c>
      <c r="K7" s="46">
        <v>55926.71</v>
      </c>
      <c r="L7" s="95">
        <v>58141.96</v>
      </c>
      <c r="M7" s="95">
        <v>0.36432442999999998</v>
      </c>
      <c r="N7" s="46">
        <v>38077.599999999999</v>
      </c>
    </row>
    <row r="8" spans="1:28">
      <c r="A8" s="83" t="s">
        <v>32</v>
      </c>
      <c r="B8" s="22" t="s">
        <v>2</v>
      </c>
      <c r="C8" s="99">
        <v>7.7015790000000001E-2</v>
      </c>
      <c r="D8" s="104">
        <v>1.2358249999999999E-2</v>
      </c>
      <c r="E8" s="100">
        <v>6.2713959999999999E-2</v>
      </c>
      <c r="F8" s="92">
        <v>8.6821759999999998E-2</v>
      </c>
      <c r="G8" s="45">
        <v>1.7902399999999999E-2</v>
      </c>
      <c r="H8" s="93">
        <v>6.6832059999999999E-2</v>
      </c>
      <c r="I8" s="92">
        <v>3.9330889999999998</v>
      </c>
      <c r="J8" s="45">
        <v>3.9468114600000002</v>
      </c>
      <c r="K8" s="93">
        <v>7.4968359999999998E-3</v>
      </c>
      <c r="L8" s="45">
        <v>0.30231839999999999</v>
      </c>
      <c r="M8" s="45">
        <v>0.30956684000000001</v>
      </c>
      <c r="N8" s="93">
        <v>4.3261699999999998E-3</v>
      </c>
    </row>
    <row r="9" spans="1:28">
      <c r="A9" s="84"/>
      <c r="B9" s="23" t="s">
        <v>1</v>
      </c>
      <c r="C9" s="101">
        <v>8.7957590000000002E-2</v>
      </c>
      <c r="D9" s="102">
        <v>2.5970139999999999E-2</v>
      </c>
      <c r="E9" s="103">
        <v>6.2601080000000003E-2</v>
      </c>
      <c r="F9" s="94">
        <v>47.038240000000002</v>
      </c>
      <c r="G9" s="95">
        <v>6.5592799999999998E-3</v>
      </c>
      <c r="H9" s="46">
        <v>47.030659999999997</v>
      </c>
      <c r="I9" s="94">
        <v>-14292.74</v>
      </c>
      <c r="J9" s="95">
        <v>5.3803707000000003</v>
      </c>
      <c r="K9" s="46">
        <v>10150.459999999999</v>
      </c>
      <c r="L9" s="95">
        <v>26934.400000000001</v>
      </c>
      <c r="M9" s="95">
        <v>0.33446821999999998</v>
      </c>
      <c r="N9" s="46">
        <v>16903.23</v>
      </c>
    </row>
    <row r="10" spans="1:28">
      <c r="A10" s="83" t="s">
        <v>33</v>
      </c>
      <c r="B10" s="22" t="s">
        <v>2</v>
      </c>
      <c r="C10" s="105">
        <v>0.24252889999999999</v>
      </c>
      <c r="D10" s="106">
        <v>2.216942E-3</v>
      </c>
      <c r="E10" s="107">
        <v>0.137900893</v>
      </c>
      <c r="F10" s="96">
        <v>0.1233634</v>
      </c>
      <c r="G10" s="97">
        <v>9.4099049999999997E-3</v>
      </c>
      <c r="H10" s="98">
        <v>6.5935783999999997E-2</v>
      </c>
      <c r="I10" s="96">
        <v>3.3356811999999998</v>
      </c>
      <c r="J10" s="97">
        <v>3.3482945100000001</v>
      </c>
      <c r="K10" s="98">
        <v>5.1448209999999999E-3</v>
      </c>
      <c r="L10" s="97">
        <v>0.25828210000000001</v>
      </c>
      <c r="M10" s="97">
        <v>0.27442001599999999</v>
      </c>
      <c r="N10" s="98">
        <v>4.4172960000000002E-3</v>
      </c>
    </row>
    <row r="11" spans="1:28">
      <c r="A11" s="84"/>
      <c r="B11" s="23" t="s">
        <v>1</v>
      </c>
      <c r="C11" s="101">
        <v>0.40350439999999999</v>
      </c>
      <c r="D11" s="102">
        <v>0.16260938799999999</v>
      </c>
      <c r="E11" s="103">
        <v>0.135420138</v>
      </c>
      <c r="F11" s="94">
        <v>0.1136979</v>
      </c>
      <c r="G11" s="95">
        <v>7.5694600000000001E-3</v>
      </c>
      <c r="H11" s="46">
        <v>6.8111680999999993E-2</v>
      </c>
      <c r="I11" s="94">
        <v>4.3459050000000001</v>
      </c>
      <c r="J11" s="95">
        <v>4.1431414850000001</v>
      </c>
      <c r="K11" s="46">
        <v>0.105701946</v>
      </c>
      <c r="L11" s="95">
        <v>0.88264860000000001</v>
      </c>
      <c r="M11" s="95">
        <v>0.56068503300000005</v>
      </c>
      <c r="N11" s="46">
        <v>0.28587660399999998</v>
      </c>
    </row>
    <row r="12" spans="1:28">
      <c r="A12" t="s">
        <v>36</v>
      </c>
    </row>
    <row r="18" spans="4:8">
      <c r="D18" s="5"/>
      <c r="E18" s="25"/>
      <c r="F18" s="5"/>
      <c r="G18" s="5"/>
      <c r="H18" s="5"/>
    </row>
  </sheetData>
  <mergeCells count="8">
    <mergeCell ref="L1:N1"/>
    <mergeCell ref="A3:A4"/>
    <mergeCell ref="A10:A11"/>
    <mergeCell ref="A5:A7"/>
    <mergeCell ref="A8:A9"/>
    <mergeCell ref="C1:E1"/>
    <mergeCell ref="F1:H1"/>
    <mergeCell ref="I1:K1"/>
  </mergeCells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R34"/>
  <sheetViews>
    <sheetView workbookViewId="0">
      <selection activeCell="A11" sqref="A11"/>
    </sheetView>
  </sheetViews>
  <sheetFormatPr defaultRowHeight="15"/>
  <cols>
    <col min="1" max="1" width="14.42578125" style="52" customWidth="1"/>
    <col min="2" max="2" width="10.140625" style="52" bestFit="1" customWidth="1"/>
    <col min="3" max="3" width="8.5703125" style="52" bestFit="1" customWidth="1"/>
    <col min="4" max="4" width="9.5703125" style="52" bestFit="1" customWidth="1"/>
    <col min="5" max="5" width="10.28515625" style="52" bestFit="1" customWidth="1"/>
    <col min="6" max="6" width="8.5703125" style="52" customWidth="1"/>
    <col min="7" max="7" width="6.5703125" style="52" bestFit="1" customWidth="1"/>
    <col min="8" max="8" width="6.140625" style="52" bestFit="1" customWidth="1"/>
    <col min="9" max="9" width="9.140625" style="52"/>
    <col min="10" max="10" width="12" style="52" bestFit="1" customWidth="1"/>
    <col min="11" max="16384" width="9.140625" style="52"/>
  </cols>
  <sheetData>
    <row r="1" spans="1:18">
      <c r="A1" s="47" t="s">
        <v>29</v>
      </c>
      <c r="B1" s="48" t="s">
        <v>9</v>
      </c>
      <c r="C1" s="49" t="s">
        <v>26</v>
      </c>
      <c r="D1" s="49" t="s">
        <v>22</v>
      </c>
      <c r="E1" s="50">
        <v>2.5000000000000001E-2</v>
      </c>
      <c r="F1" s="50">
        <v>0.97499999999999998</v>
      </c>
      <c r="G1" s="47" t="s">
        <v>27</v>
      </c>
      <c r="H1" s="51" t="s">
        <v>28</v>
      </c>
      <c r="I1" s="47" t="s">
        <v>34</v>
      </c>
      <c r="J1" s="51" t="s">
        <v>35</v>
      </c>
      <c r="O1" s="53"/>
    </row>
    <row r="2" spans="1:18">
      <c r="A2" s="88" t="s">
        <v>17</v>
      </c>
      <c r="B2" s="54" t="s">
        <v>1</v>
      </c>
      <c r="C2" s="55">
        <v>113.3322</v>
      </c>
      <c r="D2" s="55">
        <v>303.28289999999998</v>
      </c>
      <c r="E2" s="55">
        <f>C2-2*D2</f>
        <v>-493.23359999999997</v>
      </c>
      <c r="F2" s="56">
        <f>C2+2*D2</f>
        <v>719.89799999999991</v>
      </c>
      <c r="G2" s="57">
        <v>2.186627E-4</v>
      </c>
      <c r="H2" s="56">
        <v>8.7039059999999995E-4</v>
      </c>
      <c r="I2" s="71">
        <f>LN(2)/G2</f>
        <v>3169.9379023488932</v>
      </c>
      <c r="J2" s="72">
        <f>H2/(2*G2)</f>
        <v>1.9902585123114276</v>
      </c>
      <c r="O2" s="53"/>
    </row>
    <row r="3" spans="1:18">
      <c r="A3" s="89"/>
      <c r="B3" s="58" t="s">
        <v>2</v>
      </c>
      <c r="C3" s="59">
        <v>5.5456145799999996</v>
      </c>
      <c r="D3" s="59">
        <v>1.48497703</v>
      </c>
      <c r="E3" s="59">
        <f t="shared" ref="E3:E9" si="0">C3-2*D3</f>
        <v>2.5756605199999996</v>
      </c>
      <c r="F3" s="60">
        <f t="shared" ref="F3:F9" si="1">C3+2*D3</f>
        <v>8.5155686399999997</v>
      </c>
      <c r="G3" s="61">
        <v>2.9022309999999999E-2</v>
      </c>
      <c r="H3" s="60">
        <v>4.586519E-2</v>
      </c>
      <c r="I3" s="69">
        <f t="shared" ref="I3:I9" si="2">LN(2)/G3</f>
        <v>23.883253282042169</v>
      </c>
      <c r="J3" s="73">
        <f t="shared" ref="J3:J9" si="3">H3/(2*G3)</f>
        <v>0.79017125101344454</v>
      </c>
      <c r="K3" s="53"/>
      <c r="O3" s="53"/>
    </row>
    <row r="4" spans="1:18">
      <c r="A4" s="88" t="s">
        <v>18</v>
      </c>
      <c r="B4" s="54" t="s">
        <v>1</v>
      </c>
      <c r="C4" s="55">
        <v>5.4094057800000002</v>
      </c>
      <c r="D4" s="55">
        <v>0.413671499</v>
      </c>
      <c r="E4" s="55">
        <f t="shared" si="0"/>
        <v>4.5820627820000004</v>
      </c>
      <c r="F4" s="56">
        <f t="shared" si="1"/>
        <v>6.2367487779999999</v>
      </c>
      <c r="G4" s="57">
        <v>5.1358269999999998E-2</v>
      </c>
      <c r="H4" s="56">
        <v>1.438234E-2</v>
      </c>
      <c r="I4" s="71">
        <f t="shared" si="2"/>
        <v>13.496310926359968</v>
      </c>
      <c r="J4" s="72">
        <f t="shared" si="3"/>
        <v>0.14001970860778606</v>
      </c>
      <c r="O4" s="53"/>
    </row>
    <row r="5" spans="1:18">
      <c r="A5" s="89"/>
      <c r="B5" s="58" t="s">
        <v>2</v>
      </c>
      <c r="C5" s="59">
        <v>6.0254052649999998</v>
      </c>
      <c r="D5" s="59">
        <v>0.95271373000000004</v>
      </c>
      <c r="E5" s="62">
        <f t="shared" si="0"/>
        <v>4.1199778049999995</v>
      </c>
      <c r="F5" s="62">
        <f t="shared" si="1"/>
        <v>7.9308327250000001</v>
      </c>
      <c r="G5" s="61">
        <v>1.9200688E-2</v>
      </c>
      <c r="H5" s="60">
        <v>1.371129E-3</v>
      </c>
      <c r="I5" s="69">
        <f t="shared" si="2"/>
        <v>36.100122066456436</v>
      </c>
      <c r="J5" s="70">
        <f t="shared" si="3"/>
        <v>3.5705204938489707E-2</v>
      </c>
      <c r="K5" s="53"/>
      <c r="O5" s="53"/>
    </row>
    <row r="6" spans="1:18">
      <c r="A6" s="90" t="s">
        <v>31</v>
      </c>
      <c r="B6" s="54" t="s">
        <v>1</v>
      </c>
      <c r="C6" s="55">
        <v>230.2405</v>
      </c>
      <c r="D6" s="55">
        <v>619.04750000000001</v>
      </c>
      <c r="E6" s="55">
        <f t="shared" si="0"/>
        <v>-1007.8545</v>
      </c>
      <c r="F6" s="56">
        <f t="shared" si="1"/>
        <v>1468.3355000000001</v>
      </c>
      <c r="G6" s="57">
        <v>2.7098170000000002E-4</v>
      </c>
      <c r="H6" s="56">
        <v>6.9291409999999998E-3</v>
      </c>
      <c r="I6" s="71">
        <f t="shared" si="2"/>
        <v>2557.9114034635741</v>
      </c>
      <c r="J6" s="74">
        <f t="shared" si="3"/>
        <v>12.785256347568856</v>
      </c>
      <c r="O6" s="53"/>
    </row>
    <row r="7" spans="1:18">
      <c r="A7" s="89"/>
      <c r="B7" s="58" t="s">
        <v>2</v>
      </c>
      <c r="C7" s="62">
        <v>3.9548537819999998</v>
      </c>
      <c r="D7" s="62">
        <v>0.12447964</v>
      </c>
      <c r="E7" s="62">
        <f t="shared" si="0"/>
        <v>3.7058945019999996</v>
      </c>
      <c r="F7" s="62">
        <f t="shared" si="1"/>
        <v>4.203813062</v>
      </c>
      <c r="G7" s="61">
        <v>8.1876498000000006E-2</v>
      </c>
      <c r="H7" s="60">
        <v>3.7988739999999998E-3</v>
      </c>
      <c r="I7" s="69">
        <f t="shared" si="2"/>
        <v>8.4657648713791502</v>
      </c>
      <c r="J7" s="70">
        <f t="shared" si="3"/>
        <v>2.3198806084744852E-2</v>
      </c>
      <c r="O7" s="53"/>
    </row>
    <row r="8" spans="1:18">
      <c r="A8" s="91" t="s">
        <v>20</v>
      </c>
      <c r="B8" s="63" t="s">
        <v>1</v>
      </c>
      <c r="C8" s="57">
        <v>4.1632220000000002</v>
      </c>
      <c r="D8" s="55">
        <v>0.11398045</v>
      </c>
      <c r="E8" s="55">
        <f t="shared" si="0"/>
        <v>3.9352611000000004</v>
      </c>
      <c r="F8" s="56">
        <f t="shared" si="1"/>
        <v>4.3911829000000004</v>
      </c>
      <c r="G8" s="62">
        <v>13.32577</v>
      </c>
      <c r="H8" s="64">
        <v>1E-10</v>
      </c>
      <c r="I8" s="71">
        <f t="shared" si="2"/>
        <v>5.2015544359533844E-2</v>
      </c>
      <c r="J8" s="74">
        <f t="shared" si="3"/>
        <v>3.7521283948319686E-12</v>
      </c>
      <c r="K8" s="53"/>
      <c r="O8" s="65"/>
    </row>
    <row r="9" spans="1:18">
      <c r="A9" s="89"/>
      <c r="B9" s="66" t="s">
        <v>2</v>
      </c>
      <c r="C9" s="61">
        <v>2.6269452525000001</v>
      </c>
      <c r="D9" s="59">
        <v>1.6496853</v>
      </c>
      <c r="E9" s="59">
        <f t="shared" si="0"/>
        <v>-0.67242534749999994</v>
      </c>
      <c r="F9" s="60">
        <f t="shared" si="1"/>
        <v>5.9263158525000001</v>
      </c>
      <c r="G9" s="59">
        <v>3.3246565399999997E-2</v>
      </c>
      <c r="H9" s="60">
        <v>1E-10</v>
      </c>
      <c r="I9" s="69">
        <f t="shared" si="2"/>
        <v>20.848685336980562</v>
      </c>
      <c r="J9" s="70">
        <f t="shared" si="3"/>
        <v>1.5039147472358154E-9</v>
      </c>
      <c r="O9" s="53"/>
    </row>
    <row r="10" spans="1:18">
      <c r="A10" s="108" t="s">
        <v>36</v>
      </c>
      <c r="J10" s="53"/>
      <c r="O10" s="53"/>
    </row>
    <row r="11" spans="1:18">
      <c r="O11" s="53"/>
      <c r="R11" s="67"/>
    </row>
    <row r="12" spans="1:18">
      <c r="O12" s="53"/>
    </row>
    <row r="13" spans="1:18">
      <c r="O13" s="53"/>
    </row>
    <row r="14" spans="1:18">
      <c r="D14" s="67"/>
      <c r="E14" s="67"/>
      <c r="F14" s="67"/>
      <c r="O14" s="53"/>
    </row>
    <row r="15" spans="1:18">
      <c r="D15" s="67"/>
      <c r="E15" s="67"/>
      <c r="F15" s="67"/>
      <c r="O15" s="53"/>
    </row>
    <row r="16" spans="1:18">
      <c r="B16" s="67"/>
      <c r="C16" s="67"/>
      <c r="E16" s="67"/>
      <c r="O16" s="53"/>
    </row>
    <row r="17" spans="2:15">
      <c r="B17" s="68"/>
      <c r="C17" s="67"/>
      <c r="D17" s="67"/>
      <c r="E17" s="67"/>
      <c r="F17" s="67"/>
      <c r="O17" s="53"/>
    </row>
    <row r="18" spans="2:15">
      <c r="O18" s="53"/>
    </row>
    <row r="19" spans="2:15">
      <c r="O19" s="65"/>
    </row>
    <row r="20" spans="2:15">
      <c r="O20" s="53"/>
    </row>
    <row r="21" spans="2:15">
      <c r="O21" s="53"/>
    </row>
    <row r="22" spans="2:15">
      <c r="O22" s="53"/>
    </row>
    <row r="23" spans="2:15">
      <c r="O23" s="53"/>
    </row>
    <row r="24" spans="2:15">
      <c r="O24" s="53"/>
    </row>
    <row r="25" spans="2:15">
      <c r="O25" s="53"/>
    </row>
    <row r="26" spans="2:15">
      <c r="O26" s="53"/>
    </row>
    <row r="27" spans="2:15">
      <c r="O27" s="65"/>
    </row>
    <row r="28" spans="2:15">
      <c r="O28" s="53"/>
    </row>
    <row r="29" spans="2:15">
      <c r="O29" s="53"/>
    </row>
    <row r="30" spans="2:15">
      <c r="O30" s="53"/>
    </row>
    <row r="31" spans="2:15">
      <c r="O31" s="53"/>
    </row>
    <row r="32" spans="2:15">
      <c r="O32" s="53"/>
    </row>
    <row r="33" spans="15:15">
      <c r="O33" s="53"/>
    </row>
    <row r="34" spans="15:15">
      <c r="O34" s="53"/>
    </row>
  </sheetData>
  <mergeCells count="4">
    <mergeCell ref="A2:A3"/>
    <mergeCell ref="A4:A5"/>
    <mergeCell ref="A6:A7"/>
    <mergeCell ref="A8:A9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Best OUwie Models</vt:lpstr>
      <vt:lpstr>OUwie Model-Averaged Parameters</vt:lpstr>
      <vt:lpstr>paleoTS Results</vt:lpstr>
    </vt:vector>
  </TitlesOfParts>
  <Company>Stanford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Gearty</dc:creator>
  <cp:lastModifiedBy>William Gearty</cp:lastModifiedBy>
  <dcterms:created xsi:type="dcterms:W3CDTF">2015-02-01T03:49:58Z</dcterms:created>
  <dcterms:modified xsi:type="dcterms:W3CDTF">2017-11-07T05:27:15Z</dcterms:modified>
</cp:coreProperties>
</file>