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weitzenkamp2\Desktop\"/>
    </mc:Choice>
  </mc:AlternateContent>
  <bookViews>
    <workbookView xWindow="0" yWindow="0" windowWidth="28800" windowHeight="13020"/>
  </bookViews>
  <sheets>
    <sheet name="NebExt Program" sheetId="2" r:id="rId1"/>
    <sheet name="Rates" sheetId="6"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2" l="1"/>
  <c r="E32" i="2"/>
  <c r="E31" i="2"/>
  <c r="E30" i="2"/>
  <c r="E29" i="2"/>
  <c r="E28" i="2"/>
  <c r="E27" i="2"/>
  <c r="B10" i="2"/>
  <c r="M21" i="2"/>
  <c r="M20" i="2"/>
  <c r="M19" i="2"/>
  <c r="M18" i="2"/>
  <c r="L21" i="2"/>
  <c r="L20" i="2"/>
  <c r="L19" i="2"/>
  <c r="L18" i="2"/>
  <c r="K21" i="2"/>
  <c r="K20" i="2"/>
  <c r="K19" i="2"/>
  <c r="K18" i="2"/>
  <c r="K17" i="2"/>
  <c r="L17" i="2" s="1"/>
  <c r="M17" i="2" s="1"/>
  <c r="K16" i="2"/>
  <c r="L16" i="2" s="1"/>
  <c r="M16" i="2" s="1"/>
  <c r="C21" i="2"/>
  <c r="D21" i="2" s="1"/>
  <c r="E21" i="2" s="1"/>
  <c r="C20" i="2"/>
  <c r="D20" i="2" s="1"/>
  <c r="E20" i="2" s="1"/>
  <c r="C19" i="2"/>
  <c r="D19" i="2" s="1"/>
  <c r="E19" i="2" s="1"/>
  <c r="C18" i="2"/>
  <c r="D18" i="2" s="1"/>
  <c r="E18" i="2" s="1"/>
  <c r="C17" i="2"/>
  <c r="D17" i="2" s="1"/>
  <c r="E17" i="2" s="1"/>
  <c r="C16" i="2"/>
  <c r="D16" i="2" s="1"/>
  <c r="E16" i="2" s="1"/>
  <c r="C44" i="2"/>
  <c r="C43" i="2"/>
  <c r="N45" i="2" l="1"/>
  <c r="N38" i="2"/>
  <c r="I22" i="2"/>
  <c r="H22" i="2"/>
  <c r="M45" i="2"/>
  <c r="D34" i="2"/>
  <c r="D35" i="2"/>
  <c r="D37" i="2"/>
  <c r="C41" i="2"/>
  <c r="C42" i="2"/>
  <c r="M38" i="2"/>
  <c r="D26" i="2"/>
  <c r="F42" i="2" l="1"/>
  <c r="F35" i="2"/>
  <c r="B53" i="2"/>
  <c r="E37" i="2"/>
  <c r="F37" i="2"/>
  <c r="E43" i="2"/>
  <c r="E42" i="2"/>
  <c r="E22" i="2"/>
  <c r="C26" i="2" s="1"/>
  <c r="E26" i="2" s="1"/>
  <c r="M25" i="2"/>
  <c r="M30" i="2" s="1"/>
  <c r="N25" i="2"/>
  <c r="N30" i="2" s="1"/>
  <c r="E44" i="2"/>
  <c r="E35" i="2"/>
  <c r="F44" i="2"/>
  <c r="F41" i="2"/>
  <c r="F43" i="2"/>
  <c r="E34" i="2"/>
  <c r="F34" i="2" s="1"/>
  <c r="M22" i="2"/>
  <c r="D25" i="2" s="1"/>
  <c r="E25" i="2" s="1"/>
  <c r="E41" i="2"/>
  <c r="M47" i="2" l="1"/>
  <c r="E36" i="2"/>
  <c r="E38" i="2" s="1"/>
  <c r="E45" i="2"/>
  <c r="F45" i="2"/>
  <c r="N47" i="2"/>
  <c r="F36" i="2"/>
  <c r="F38" i="2" s="1"/>
  <c r="E47" i="2" l="1"/>
  <c r="C50" i="2" s="1"/>
  <c r="F47" i="2"/>
  <c r="D50" i="2" l="1"/>
  <c r="B52" i="2"/>
</calcChain>
</file>

<file path=xl/sharedStrings.xml><?xml version="1.0" encoding="utf-8"?>
<sst xmlns="http://schemas.openxmlformats.org/spreadsheetml/2006/main" count="109" uniqueCount="79">
  <si>
    <t>Nebraska Extension</t>
  </si>
  <si>
    <t>Extension Program:</t>
  </si>
  <si>
    <t>Number of Sessions:</t>
  </si>
  <si>
    <t>Total Contact Hours:</t>
  </si>
  <si>
    <t>Proposed Locations:</t>
  </si>
  <si>
    <t>Mileage</t>
  </si>
  <si>
    <t>Participation</t>
  </si>
  <si>
    <t>Actual</t>
  </si>
  <si>
    <t>Rates</t>
  </si>
  <si>
    <t>Wages:</t>
  </si>
  <si>
    <t>Intern</t>
  </si>
  <si>
    <t>Grad Assist</t>
  </si>
  <si>
    <t>4-H Assist</t>
  </si>
  <si>
    <t>Educator</t>
  </si>
  <si>
    <t>Direct Costs:</t>
  </si>
  <si>
    <t>Indirect Costs:</t>
  </si>
  <si>
    <t>Assistant Wages</t>
  </si>
  <si>
    <t>Online Registration</t>
  </si>
  <si>
    <t>Social Media/Marketing Assistance</t>
  </si>
  <si>
    <t>Clerical Support:</t>
  </si>
  <si>
    <t>Clerical (Registrations)</t>
  </si>
  <si>
    <t>Clerical (Social Media)</t>
  </si>
  <si>
    <t>Number of Locations:</t>
  </si>
  <si>
    <t>Nebraska City</t>
  </si>
  <si>
    <t>Qty per unit</t>
  </si>
  <si>
    <t>$ per unit</t>
  </si>
  <si>
    <t xml:space="preserve">Technology </t>
  </si>
  <si>
    <t>Professional Development</t>
  </si>
  <si>
    <t>Registration Fee:</t>
  </si>
  <si>
    <t>External Funding Sources:</t>
  </si>
  <si>
    <t>Student Fees</t>
  </si>
  <si>
    <t>Donations</t>
  </si>
  <si>
    <t>UNL Admin Fee</t>
  </si>
  <si>
    <t>Internal Funding Sources:</t>
  </si>
  <si>
    <t>Grants</t>
  </si>
  <si>
    <t>UNL Cost Objects</t>
  </si>
  <si>
    <t>Direct Cost Recovery (External to UNL)</t>
  </si>
  <si>
    <t>Total Costs</t>
  </si>
  <si>
    <t>Total Direct Costs:</t>
  </si>
  <si>
    <t>Syracuse</t>
  </si>
  <si>
    <t>Oakland</t>
  </si>
  <si>
    <t>Total Mileage</t>
  </si>
  <si>
    <t>Ext. Mileage</t>
  </si>
  <si>
    <t>Credit Card Fee</t>
  </si>
  <si>
    <t>Marketplace</t>
  </si>
  <si>
    <t>RegOnline</t>
  </si>
  <si>
    <t>Office Registration</t>
  </si>
  <si>
    <t>Registration Admin Fee</t>
  </si>
  <si>
    <t>Social Media Marketing</t>
  </si>
  <si>
    <t>eXtension (integrated within Moodle)</t>
  </si>
  <si>
    <t>N/A</t>
  </si>
  <si>
    <t>Total Indirect Costs</t>
  </si>
  <si>
    <t>Total Internal Funding:</t>
  </si>
  <si>
    <t>Total External Funding:</t>
  </si>
  <si>
    <t>Total Direct Cost Recovery:</t>
  </si>
  <si>
    <t>Wages</t>
  </si>
  <si>
    <t>Materials</t>
  </si>
  <si>
    <t>Marketing</t>
  </si>
  <si>
    <t>Food</t>
  </si>
  <si>
    <t>Admin</t>
  </si>
  <si>
    <t>Tech Fee</t>
  </si>
  <si>
    <t>PD Fee</t>
  </si>
  <si>
    <t># Required</t>
  </si>
  <si>
    <t>Total Wages</t>
  </si>
  <si>
    <t>Program Cost Analysis</t>
  </si>
  <si>
    <t>Dr. Deb Weitzenkamp, deb.weitzenkamp@unl.edu</t>
  </si>
  <si>
    <t>*This worksheet is designed to facilitate budget and cost analysis of program offerings by Nebraska Extension. To utilize this spreadsheet, entry can be made in grey shaded cells. Budgeted and actual net income (cash basis) and cost variance analysis are available at the bottom of the spreadsheet. These figures will be shown in green in favorable, and in red if unfavorable.</t>
  </si>
  <si>
    <t>Cash Basis Net Income (Loss)</t>
  </si>
  <si>
    <t>Budgeted</t>
  </si>
  <si>
    <t xml:space="preserve">Budgeted </t>
  </si>
  <si>
    <t>Cost Variance:</t>
  </si>
  <si>
    <t>Participation Variance:</t>
  </si>
  <si>
    <t>Technology Fee</t>
  </si>
  <si>
    <t>Total Revenue:</t>
  </si>
  <si>
    <t>Miles per Session</t>
  </si>
  <si>
    <t>Teaching Staff</t>
  </si>
  <si>
    <t># Paid Assistants</t>
  </si>
  <si>
    <t>Clerical/Assistant</t>
  </si>
  <si>
    <t># Ext Staff/ Volunteer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</si>
</sst>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13" x14ac:knownFonts="1">
    <font>
      <sz val="11"/>
      <color theme="1"/>
      <name val="Calibri"/>
      <family val="2"/>
      <scheme val="minor"/>
    </font>
    <font>
      <b/>
      <sz val="11"/>
      <color theme="1"/>
      <name val="Calibri"/>
      <family val="2"/>
      <scheme val="minor"/>
    </font>
    <font>
      <b/>
      <sz val="11"/>
      <color indexed="8"/>
      <name val="Calibri"/>
      <family val="2"/>
      <scheme val="minor"/>
    </font>
    <font>
      <b/>
      <sz val="14"/>
      <color theme="1"/>
      <name val="Calibri"/>
      <family val="2"/>
      <scheme val="minor"/>
    </font>
    <font>
      <b/>
      <sz val="16"/>
      <color indexed="8"/>
      <name val="Calibri"/>
      <family val="2"/>
      <scheme val="minor"/>
    </font>
    <font>
      <b/>
      <sz val="16"/>
      <color theme="1"/>
      <name val="Calibri"/>
      <family val="2"/>
      <scheme val="minor"/>
    </font>
    <font>
      <b/>
      <sz val="18"/>
      <color theme="1"/>
      <name val="Calibri"/>
      <family val="2"/>
      <scheme val="minor"/>
    </font>
    <font>
      <b/>
      <sz val="18"/>
      <color indexed="8"/>
      <name val="Calibri"/>
      <family val="2"/>
      <scheme val="minor"/>
    </font>
    <font>
      <b/>
      <sz val="24"/>
      <color theme="1"/>
      <name val="Calibri"/>
      <family val="2"/>
      <scheme val="minor"/>
    </font>
    <font>
      <b/>
      <sz val="24"/>
      <color indexed="8"/>
      <name val="Calibri"/>
      <family val="2"/>
      <scheme val="minor"/>
    </font>
    <font>
      <sz val="9"/>
      <color theme="1"/>
      <name val="Calibri"/>
      <family val="2"/>
      <scheme val="minor"/>
    </font>
    <font>
      <sz val="9"/>
      <color indexed="8"/>
      <name val="Calibri"/>
      <family val="2"/>
      <scheme val="minor"/>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FFCC"/>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double">
        <color auto="1"/>
      </top>
      <bottom/>
      <diagonal/>
    </border>
    <border>
      <left/>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
    <xf numFmtId="0" fontId="0" fillId="0" borderId="0"/>
  </cellStyleXfs>
  <cellXfs count="104">
    <xf numFmtId="0" fontId="0" fillId="0" borderId="0" xfId="0"/>
    <xf numFmtId="0" fontId="0" fillId="0" borderId="1" xfId="0" applyBorder="1" applyProtection="1"/>
    <xf numFmtId="164" fontId="0" fillId="0" borderId="1" xfId="0" applyNumberFormat="1" applyBorder="1" applyProtection="1"/>
    <xf numFmtId="0" fontId="0" fillId="0" borderId="1" xfId="0" applyFill="1" applyBorder="1" applyProtection="1"/>
    <xf numFmtId="0" fontId="0" fillId="0" borderId="0" xfId="0" applyFill="1" applyProtection="1"/>
    <xf numFmtId="0" fontId="1" fillId="3" borderId="1" xfId="0" applyFont="1" applyFill="1" applyBorder="1" applyProtection="1">
      <protection locked="0"/>
    </xf>
    <xf numFmtId="0" fontId="0" fillId="3" borderId="1" xfId="0" applyFill="1" applyBorder="1" applyProtection="1">
      <protection locked="0"/>
    </xf>
    <xf numFmtId="8" fontId="0" fillId="3" borderId="1" xfId="0" applyNumberFormat="1" applyFill="1" applyBorder="1" applyProtection="1">
      <protection locked="0"/>
    </xf>
    <xf numFmtId="0" fontId="0" fillId="3" borderId="7" xfId="0" applyFill="1" applyBorder="1" applyProtection="1">
      <protection locked="0"/>
    </xf>
    <xf numFmtId="164" fontId="0" fillId="3" borderId="1" xfId="0" applyNumberFormat="1" applyFill="1" applyBorder="1" applyProtection="1">
      <protection locked="0"/>
    </xf>
    <xf numFmtId="0" fontId="0" fillId="3" borderId="1" xfId="0" applyNumberFormat="1" applyFill="1" applyBorder="1" applyProtection="1">
      <protection locked="0"/>
    </xf>
    <xf numFmtId="0" fontId="0" fillId="3" borderId="5"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3" borderId="6" xfId="0" applyFill="1" applyBorder="1" applyAlignment="1" applyProtection="1">
      <alignment horizontal="left"/>
      <protection locked="0"/>
    </xf>
    <xf numFmtId="0" fontId="2" fillId="4" borderId="1" xfId="0" applyFont="1" applyFill="1" applyBorder="1" applyAlignment="1" applyProtection="1">
      <alignment horizontal="center"/>
    </xf>
    <xf numFmtId="0" fontId="0" fillId="0" borderId="10" xfId="0" applyFill="1" applyBorder="1" applyProtection="1"/>
    <xf numFmtId="0" fontId="0" fillId="3" borderId="0" xfId="0" applyFill="1" applyProtection="1">
      <protection locked="0"/>
    </xf>
    <xf numFmtId="6" fontId="0" fillId="3" borderId="0" xfId="0" applyNumberFormat="1" applyFill="1" applyProtection="1">
      <protection locked="0"/>
    </xf>
    <xf numFmtId="0" fontId="9" fillId="0" borderId="0" xfId="0" applyFont="1" applyAlignment="1" applyProtection="1">
      <alignment horizontal="center"/>
    </xf>
    <xf numFmtId="0" fontId="0" fillId="0" borderId="0" xfId="0" applyProtection="1"/>
    <xf numFmtId="0" fontId="7" fillId="0" borderId="0" xfId="0" applyFont="1" applyAlignment="1" applyProtection="1">
      <alignment horizontal="center"/>
    </xf>
    <xf numFmtId="0" fontId="7" fillId="0" borderId="0" xfId="0" applyFont="1" applyAlignment="1" applyProtection="1">
      <alignment horizontal="center"/>
    </xf>
    <xf numFmtId="0" fontId="11" fillId="0" borderId="0" xfId="0" applyFont="1" applyAlignment="1" applyProtection="1">
      <alignment horizontal="center" wrapText="1"/>
    </xf>
    <xf numFmtId="0" fontId="1" fillId="0" borderId="0" xfId="0" applyFont="1" applyProtection="1"/>
    <xf numFmtId="0" fontId="1" fillId="0" borderId="0" xfId="0" applyFont="1" applyFill="1" applyProtection="1"/>
    <xf numFmtId="164" fontId="0" fillId="3" borderId="0" xfId="0" applyNumberFormat="1" applyFill="1" applyProtection="1">
      <protection locked="0"/>
    </xf>
    <xf numFmtId="0" fontId="8" fillId="0" borderId="0" xfId="0" applyFont="1" applyAlignment="1" applyProtection="1">
      <alignment horizontal="center"/>
    </xf>
    <xf numFmtId="0" fontId="6" fillId="0" borderId="0" xfId="0" applyFont="1" applyAlignment="1" applyProtection="1">
      <alignment horizontal="center"/>
    </xf>
    <xf numFmtId="0" fontId="5" fillId="0" borderId="0" xfId="0" applyFont="1" applyAlignment="1" applyProtection="1">
      <alignment horizontal="center"/>
    </xf>
    <xf numFmtId="0" fontId="5" fillId="0" borderId="0" xfId="0" applyFont="1" applyAlignment="1" applyProtection="1">
      <alignment horizontal="center"/>
    </xf>
    <xf numFmtId="0" fontId="6" fillId="0" borderId="0" xfId="0" applyFont="1" applyAlignment="1" applyProtection="1">
      <alignment horizontal="center"/>
    </xf>
    <xf numFmtId="0" fontId="12" fillId="0" borderId="0" xfId="0" applyFont="1" applyAlignment="1" applyProtection="1">
      <alignment horizontal="center" wrapText="1"/>
    </xf>
    <xf numFmtId="0" fontId="10" fillId="0" borderId="0" xfId="0" applyFont="1" applyAlignment="1" applyProtection="1">
      <alignment horizontal="center" wrapText="1"/>
    </xf>
    <xf numFmtId="0" fontId="2" fillId="0" borderId="1" xfId="0" applyFont="1" applyBorder="1" applyProtection="1"/>
    <xf numFmtId="0" fontId="1" fillId="0" borderId="0" xfId="0" applyFont="1" applyFill="1" applyBorder="1" applyProtection="1"/>
    <xf numFmtId="0" fontId="1" fillId="4" borderId="1" xfId="0" applyFont="1" applyFill="1" applyBorder="1" applyAlignment="1" applyProtection="1">
      <alignment horizontal="center"/>
    </xf>
    <xf numFmtId="0" fontId="0" fillId="0" borderId="0" xfId="0" applyFill="1" applyBorder="1" applyProtection="1"/>
    <xf numFmtId="0" fontId="1" fillId="0" borderId="1" xfId="0" applyFont="1" applyBorder="1" applyAlignment="1" applyProtection="1">
      <alignment horizontal="left"/>
    </xf>
    <xf numFmtId="0" fontId="0" fillId="0" borderId="7" xfId="0" applyBorder="1" applyProtection="1"/>
    <xf numFmtId="0" fontId="0" fillId="0" borderId="8" xfId="0" applyBorder="1" applyProtection="1"/>
    <xf numFmtId="0" fontId="0" fillId="0" borderId="5" xfId="0" applyBorder="1" applyAlignment="1" applyProtection="1">
      <alignment horizontal="center"/>
    </xf>
    <xf numFmtId="0" fontId="0" fillId="0" borderId="9" xfId="0" applyBorder="1" applyAlignment="1" applyProtection="1">
      <alignment horizontal="center"/>
    </xf>
    <xf numFmtId="0" fontId="0" fillId="0" borderId="6" xfId="0" applyBorder="1" applyAlignment="1" applyProtection="1">
      <alignment horizontal="center"/>
    </xf>
    <xf numFmtId="8" fontId="0" fillId="0" borderId="0" xfId="0" applyNumberFormat="1" applyFill="1" applyBorder="1" applyProtection="1"/>
    <xf numFmtId="0" fontId="0" fillId="0" borderId="4" xfId="0" applyBorder="1" applyProtection="1"/>
    <xf numFmtId="0" fontId="2" fillId="0" borderId="0" xfId="0" applyFont="1" applyProtection="1"/>
    <xf numFmtId="8" fontId="0" fillId="0" borderId="0" xfId="0" applyNumberFormat="1" applyProtection="1"/>
    <xf numFmtId="0" fontId="0" fillId="0" borderId="0" xfId="0" applyAlignment="1" applyProtection="1">
      <alignment horizontal="center"/>
    </xf>
    <xf numFmtId="0" fontId="2" fillId="4" borderId="5" xfId="0" applyFont="1" applyFill="1" applyBorder="1" applyAlignment="1" applyProtection="1">
      <alignment horizontal="center"/>
    </xf>
    <xf numFmtId="0" fontId="2" fillId="4" borderId="9" xfId="0" applyFont="1" applyFill="1" applyBorder="1" applyAlignment="1" applyProtection="1">
      <alignment horizontal="center"/>
    </xf>
    <xf numFmtId="0" fontId="2" fillId="4" borderId="6" xfId="0" applyFont="1" applyFill="1" applyBorder="1" applyAlignment="1" applyProtection="1">
      <alignment horizontal="center"/>
    </xf>
    <xf numFmtId="0" fontId="2" fillId="0" borderId="1" xfId="0" applyFont="1" applyFill="1" applyBorder="1" applyProtection="1"/>
    <xf numFmtId="0" fontId="1" fillId="4" borderId="1" xfId="0" applyFont="1" applyFill="1" applyBorder="1" applyAlignment="1" applyProtection="1">
      <alignment horizontal="center" wrapText="1"/>
    </xf>
    <xf numFmtId="0" fontId="1" fillId="4" borderId="1" xfId="0" applyFont="1" applyFill="1" applyBorder="1" applyAlignment="1" applyProtection="1">
      <alignment horizontal="center"/>
    </xf>
    <xf numFmtId="0" fontId="2" fillId="4" borderId="1" xfId="0" applyFont="1" applyFill="1" applyBorder="1" applyAlignment="1" applyProtection="1">
      <alignment horizontal="center"/>
    </xf>
    <xf numFmtId="0" fontId="1" fillId="4" borderId="1" xfId="0" applyFont="1" applyFill="1" applyBorder="1" applyProtection="1"/>
    <xf numFmtId="164" fontId="0" fillId="0" borderId="1" xfId="0" applyNumberFormat="1" applyFill="1" applyBorder="1" applyProtection="1"/>
    <xf numFmtId="0" fontId="1" fillId="0" borderId="11" xfId="0" applyFont="1" applyFill="1" applyBorder="1" applyProtection="1"/>
    <xf numFmtId="0" fontId="0" fillId="0" borderId="12" xfId="0" applyFill="1" applyBorder="1" applyProtection="1"/>
    <xf numFmtId="0" fontId="1" fillId="0" borderId="11" xfId="0" applyFont="1" applyBorder="1" applyProtection="1"/>
    <xf numFmtId="0" fontId="0" fillId="0" borderId="12" xfId="0" applyBorder="1" applyProtection="1"/>
    <xf numFmtId="164" fontId="0" fillId="0" borderId="12" xfId="0" applyNumberFormat="1" applyFill="1" applyBorder="1" applyProtection="1"/>
    <xf numFmtId="0" fontId="0" fillId="0" borderId="13" xfId="0" applyBorder="1" applyProtection="1"/>
    <xf numFmtId="0" fontId="2" fillId="4" borderId="1" xfId="0" applyFont="1" applyFill="1" applyBorder="1" applyProtection="1"/>
    <xf numFmtId="0" fontId="0" fillId="4" borderId="1" xfId="0" applyFill="1" applyBorder="1" applyProtection="1"/>
    <xf numFmtId="0" fontId="2" fillId="4" borderId="1" xfId="0" applyFont="1" applyFill="1" applyBorder="1" applyAlignment="1" applyProtection="1">
      <alignment horizontal="center" wrapText="1"/>
    </xf>
    <xf numFmtId="4" fontId="1" fillId="4" borderId="1" xfId="0" applyNumberFormat="1" applyFont="1" applyFill="1" applyBorder="1" applyAlignment="1" applyProtection="1">
      <alignment horizontal="center"/>
    </xf>
    <xf numFmtId="4" fontId="0" fillId="0" borderId="1" xfId="0" applyNumberFormat="1" applyBorder="1" applyProtection="1"/>
    <xf numFmtId="8" fontId="0" fillId="0" borderId="1" xfId="0" applyNumberFormat="1" applyBorder="1" applyProtection="1"/>
    <xf numFmtId="4" fontId="2" fillId="0" borderId="1" xfId="0" applyNumberFormat="1" applyFont="1" applyBorder="1" applyProtection="1"/>
    <xf numFmtId="0" fontId="0" fillId="0" borderId="5" xfId="0" applyBorder="1" applyProtection="1"/>
    <xf numFmtId="0" fontId="0" fillId="0" borderId="9" xfId="0" applyBorder="1" applyProtection="1"/>
    <xf numFmtId="0" fontId="0" fillId="0" borderId="6" xfId="0" applyBorder="1" applyProtection="1"/>
    <xf numFmtId="164" fontId="2" fillId="0" borderId="1" xfId="0" applyNumberFormat="1" applyFont="1" applyBorder="1" applyProtection="1"/>
    <xf numFmtId="0" fontId="0" fillId="2" borderId="9" xfId="0" applyFill="1" applyBorder="1" applyProtection="1"/>
    <xf numFmtId="0" fontId="1" fillId="0" borderId="1" xfId="0" applyFont="1" applyBorder="1" applyProtection="1"/>
    <xf numFmtId="164" fontId="1" fillId="0" borderId="1" xfId="0" applyNumberFormat="1" applyFont="1" applyBorder="1" applyProtection="1"/>
    <xf numFmtId="164" fontId="0" fillId="0" borderId="9" xfId="0" applyNumberFormat="1" applyBorder="1" applyProtection="1"/>
    <xf numFmtId="164" fontId="0" fillId="0" borderId="6" xfId="0" applyNumberFormat="1" applyBorder="1" applyProtection="1"/>
    <xf numFmtId="0" fontId="5" fillId="0" borderId="1" xfId="0" applyFont="1" applyBorder="1" applyProtection="1"/>
    <xf numFmtId="0" fontId="4" fillId="0" borderId="1" xfId="0" applyFont="1" applyBorder="1" applyProtection="1"/>
    <xf numFmtId="164" fontId="4" fillId="0" borderId="1" xfId="0" applyNumberFormat="1" applyFont="1" applyBorder="1" applyProtection="1"/>
    <xf numFmtId="0" fontId="5" fillId="0" borderId="0" xfId="0" applyFont="1" applyProtection="1"/>
    <xf numFmtId="0" fontId="3" fillId="0" borderId="2" xfId="0" applyFont="1" applyBorder="1" applyProtection="1"/>
    <xf numFmtId="0" fontId="3" fillId="0" borderId="2" xfId="0" applyFont="1" applyBorder="1" applyAlignment="1" applyProtection="1">
      <alignment horizontal="center"/>
    </xf>
    <xf numFmtId="0" fontId="0" fillId="0" borderId="2" xfId="0" applyBorder="1" applyProtection="1"/>
    <xf numFmtId="0" fontId="3" fillId="0" borderId="0" xfId="0" applyFont="1" applyBorder="1" applyProtection="1"/>
    <xf numFmtId="164" fontId="3" fillId="0" borderId="0" xfId="0" applyNumberFormat="1" applyFont="1" applyBorder="1" applyProtection="1"/>
    <xf numFmtId="0" fontId="0" fillId="0" borderId="0" xfId="0" applyBorder="1" applyProtection="1"/>
    <xf numFmtId="4" fontId="0" fillId="0" borderId="0" xfId="0" applyNumberFormat="1" applyBorder="1" applyProtection="1"/>
    <xf numFmtId="0" fontId="3" fillId="0" borderId="0" xfId="0" applyFont="1" applyProtection="1"/>
    <xf numFmtId="164" fontId="1" fillId="0" borderId="0" xfId="0" applyNumberFormat="1" applyFont="1" applyProtection="1"/>
    <xf numFmtId="0" fontId="0" fillId="0" borderId="3" xfId="0" applyBorder="1" applyProtection="1"/>
    <xf numFmtId="44" fontId="0" fillId="0" borderId="1" xfId="0" applyNumberFormat="1" applyFill="1" applyBorder="1" applyProtection="1"/>
    <xf numFmtId="44" fontId="0" fillId="0" borderId="13" xfId="0" applyNumberFormat="1" applyFill="1" applyBorder="1" applyProtection="1"/>
    <xf numFmtId="0" fontId="1" fillId="4" borderId="1" xfId="0" applyFont="1" applyFill="1" applyBorder="1" applyAlignment="1" applyProtection="1">
      <alignment wrapText="1"/>
    </xf>
    <xf numFmtId="164" fontId="0" fillId="4" borderId="1" xfId="0" applyNumberFormat="1" applyFill="1" applyBorder="1" applyProtection="1"/>
    <xf numFmtId="164" fontId="0" fillId="2" borderId="9" xfId="0" applyNumberFormat="1" applyFill="1" applyBorder="1" applyProtection="1"/>
    <xf numFmtId="164" fontId="0" fillId="2" borderId="6" xfId="0" applyNumberFormat="1" applyFill="1" applyBorder="1" applyProtection="1"/>
    <xf numFmtId="164" fontId="5" fillId="0" borderId="1" xfId="0" applyNumberFormat="1" applyFont="1" applyBorder="1" applyProtection="1"/>
    <xf numFmtId="0" fontId="11" fillId="0" borderId="0" xfId="0" applyFont="1" applyAlignment="1" applyProtection="1">
      <alignment horizontal="center" wrapText="1"/>
    </xf>
  </cellXfs>
  <cellStyles count="1">
    <cellStyle name="Normal" xfId="0" builtinId="0"/>
  </cellStyles>
  <dxfs count="8">
    <dxf>
      <font>
        <color rgb="FF006100"/>
      </font>
      <fill>
        <patternFill>
          <bgColor rgb="FFC6EFCE"/>
        </patternFill>
      </fill>
    </dxf>
    <dxf>
      <font>
        <color rgb="FF9C0006"/>
      </font>
      <fill>
        <patternFill>
          <bgColor rgb="FFFFC7CE"/>
        </patternFill>
      </fill>
    </dxf>
    <dxf>
      <font>
        <color rgb="FF9C0006"/>
      </font>
    </dxf>
    <dxf>
      <font>
        <color theme="9" tint="-0.24994659260841701"/>
      </font>
    </dxf>
    <dxf>
      <font>
        <color rgb="FF9C0006"/>
      </font>
    </dxf>
    <dxf>
      <font>
        <color theme="9" tint="-0.24994659260841701"/>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abSelected="1" zoomScale="70" zoomScaleNormal="70" workbookViewId="0">
      <selection activeCell="B7" sqref="B7"/>
    </sheetView>
  </sheetViews>
  <sheetFormatPr defaultRowHeight="15" x14ac:dyDescent="0.25"/>
  <cols>
    <col min="1" max="1" width="25.85546875" style="22" customWidth="1"/>
    <col min="2" max="2" width="26.5703125" style="22" customWidth="1"/>
    <col min="3" max="4" width="16" style="22" customWidth="1"/>
    <col min="5" max="5" width="12.42578125" style="22" customWidth="1"/>
    <col min="6" max="6" width="12.28515625" style="22" customWidth="1"/>
    <col min="7" max="7" width="17.5703125" style="22" customWidth="1"/>
    <col min="8" max="8" width="12.140625" style="22" customWidth="1"/>
    <col min="9" max="9" width="11.140625" style="22" customWidth="1"/>
    <col min="10" max="10" width="9.140625" style="22"/>
    <col min="11" max="11" width="12.85546875" style="22" customWidth="1"/>
    <col min="12" max="12" width="13.140625" style="22" customWidth="1"/>
    <col min="13" max="13" width="12.42578125" style="22" customWidth="1"/>
    <col min="14" max="14" width="15.5703125" style="22" customWidth="1"/>
    <col min="15" max="16384" width="9.140625" style="22"/>
  </cols>
  <sheetData>
    <row r="1" spans="1:14" ht="31.5" x14ac:dyDescent="0.5">
      <c r="A1" s="29" t="s">
        <v>0</v>
      </c>
      <c r="B1" s="29"/>
      <c r="C1" s="29"/>
      <c r="D1" s="29"/>
      <c r="E1" s="29"/>
      <c r="F1" s="29"/>
      <c r="G1" s="29"/>
      <c r="H1" s="29"/>
      <c r="I1" s="29"/>
      <c r="J1" s="29"/>
      <c r="K1" s="29"/>
      <c r="L1" s="29"/>
      <c r="M1" s="29"/>
      <c r="N1" s="29"/>
    </row>
    <row r="2" spans="1:14" ht="23.25" x14ac:dyDescent="0.35">
      <c r="A2" s="30" t="s">
        <v>64</v>
      </c>
      <c r="B2" s="30"/>
      <c r="C2" s="30"/>
      <c r="D2" s="30"/>
      <c r="E2" s="30"/>
      <c r="F2" s="30"/>
      <c r="G2" s="30"/>
      <c r="H2" s="30"/>
      <c r="I2" s="30"/>
      <c r="J2" s="30"/>
      <c r="K2" s="30"/>
      <c r="L2" s="30"/>
      <c r="M2" s="30"/>
      <c r="N2" s="30"/>
    </row>
    <row r="3" spans="1:14" ht="23.25" x14ac:dyDescent="0.35">
      <c r="A3" s="31" t="s">
        <v>65</v>
      </c>
      <c r="B3" s="30"/>
      <c r="C3" s="30"/>
      <c r="D3" s="30"/>
      <c r="E3" s="30"/>
      <c r="F3" s="30"/>
      <c r="G3" s="30"/>
      <c r="H3" s="30"/>
      <c r="I3" s="30"/>
      <c r="J3" s="30"/>
      <c r="K3" s="30"/>
      <c r="L3" s="30"/>
      <c r="M3" s="30"/>
      <c r="N3" s="30"/>
    </row>
    <row r="4" spans="1:14" ht="12.75" customHeight="1" x14ac:dyDescent="0.35">
      <c r="A4" s="32"/>
      <c r="B4" s="33"/>
      <c r="C4" s="33"/>
      <c r="D4" s="33"/>
      <c r="E4" s="33"/>
      <c r="F4" s="33"/>
      <c r="G4" s="33"/>
      <c r="H4" s="33"/>
      <c r="I4" s="33"/>
      <c r="J4" s="33"/>
      <c r="K4" s="33"/>
      <c r="L4" s="33"/>
      <c r="M4" s="33"/>
      <c r="N4" s="33"/>
    </row>
    <row r="5" spans="1:14" ht="46.5" customHeight="1" x14ac:dyDescent="0.3">
      <c r="A5" s="34" t="s">
        <v>66</v>
      </c>
      <c r="B5" s="35"/>
      <c r="C5" s="35"/>
      <c r="D5" s="35"/>
      <c r="E5" s="35"/>
      <c r="F5" s="35"/>
      <c r="G5" s="35"/>
      <c r="H5" s="35"/>
      <c r="I5" s="35"/>
      <c r="J5" s="35"/>
      <c r="K5" s="35"/>
      <c r="L5" s="35"/>
      <c r="M5" s="35"/>
      <c r="N5" s="35"/>
    </row>
    <row r="6" spans="1:14" ht="22.5" customHeight="1" x14ac:dyDescent="0.25"/>
    <row r="7" spans="1:14" x14ac:dyDescent="0.25">
      <c r="A7" s="36" t="s">
        <v>1</v>
      </c>
      <c r="B7" s="5"/>
      <c r="C7" s="37"/>
      <c r="E7" s="38" t="s">
        <v>19</v>
      </c>
      <c r="F7" s="38"/>
      <c r="G7" s="38"/>
      <c r="H7" s="38"/>
      <c r="I7" s="38"/>
      <c r="J7" s="38"/>
      <c r="K7" s="38"/>
      <c r="L7" s="38"/>
      <c r="M7" s="38"/>
      <c r="N7" s="38"/>
    </row>
    <row r="8" spans="1:14" x14ac:dyDescent="0.25">
      <c r="A8" s="36" t="s">
        <v>2</v>
      </c>
      <c r="B8" s="6"/>
      <c r="C8" s="39"/>
      <c r="E8" s="6"/>
      <c r="F8" s="40" t="s">
        <v>46</v>
      </c>
      <c r="G8" s="40"/>
      <c r="H8" s="40"/>
      <c r="I8" s="41"/>
      <c r="J8" s="6"/>
      <c r="K8" s="40" t="s">
        <v>18</v>
      </c>
      <c r="L8" s="40"/>
      <c r="M8" s="40"/>
      <c r="N8" s="40"/>
    </row>
    <row r="9" spans="1:14" x14ac:dyDescent="0.25">
      <c r="A9" s="36" t="s">
        <v>3</v>
      </c>
      <c r="B9" s="6"/>
      <c r="C9" s="39"/>
      <c r="E9" s="6"/>
      <c r="F9" s="40" t="s">
        <v>44</v>
      </c>
      <c r="G9" s="40"/>
      <c r="H9" s="40"/>
      <c r="I9" s="42"/>
      <c r="J9" s="1"/>
      <c r="K9" s="43"/>
      <c r="L9" s="44"/>
      <c r="M9" s="44"/>
      <c r="N9" s="45"/>
    </row>
    <row r="10" spans="1:14" x14ac:dyDescent="0.25">
      <c r="A10" s="36" t="s">
        <v>22</v>
      </c>
      <c r="B10" s="3">
        <f>COUNTIF(B16:B21," ")</f>
        <v>0</v>
      </c>
      <c r="C10" s="39"/>
      <c r="E10" s="6"/>
      <c r="F10" s="40" t="s">
        <v>45</v>
      </c>
      <c r="G10" s="40"/>
      <c r="H10" s="40"/>
      <c r="I10" s="42"/>
      <c r="J10" s="1"/>
      <c r="K10" s="43"/>
      <c r="L10" s="44"/>
      <c r="M10" s="44"/>
      <c r="N10" s="45"/>
    </row>
    <row r="11" spans="1:14" x14ac:dyDescent="0.25">
      <c r="A11" s="36" t="s">
        <v>28</v>
      </c>
      <c r="B11" s="7"/>
      <c r="C11" s="46"/>
      <c r="E11" s="6"/>
      <c r="F11" s="40" t="s">
        <v>49</v>
      </c>
      <c r="G11" s="40"/>
      <c r="H11" s="40"/>
      <c r="I11" s="47"/>
      <c r="J11" s="1"/>
      <c r="K11" s="43"/>
      <c r="L11" s="44"/>
      <c r="M11" s="44"/>
      <c r="N11" s="45"/>
    </row>
    <row r="12" spans="1:14" x14ac:dyDescent="0.25">
      <c r="A12" s="48"/>
      <c r="B12" s="49"/>
    </row>
    <row r="13" spans="1:14" x14ac:dyDescent="0.25">
      <c r="A13" s="48"/>
      <c r="B13" s="49"/>
    </row>
    <row r="14" spans="1:14" x14ac:dyDescent="0.25">
      <c r="A14" s="3"/>
      <c r="B14" s="3"/>
      <c r="C14" s="38" t="s">
        <v>5</v>
      </c>
      <c r="D14" s="38"/>
      <c r="E14" s="38"/>
      <c r="F14" s="50"/>
      <c r="G14" s="50"/>
      <c r="H14" s="17" t="s">
        <v>6</v>
      </c>
      <c r="I14" s="17"/>
      <c r="J14" s="50"/>
      <c r="K14" s="51" t="s">
        <v>75</v>
      </c>
      <c r="L14" s="52"/>
      <c r="M14" s="52"/>
      <c r="N14" s="53"/>
    </row>
    <row r="15" spans="1:14" ht="30.75" customHeight="1" x14ac:dyDescent="0.25">
      <c r="A15" s="54" t="s">
        <v>4</v>
      </c>
      <c r="B15" s="3"/>
      <c r="C15" s="55" t="s">
        <v>74</v>
      </c>
      <c r="D15" s="56" t="s">
        <v>41</v>
      </c>
      <c r="E15" s="55" t="s">
        <v>42</v>
      </c>
      <c r="F15" s="50"/>
      <c r="G15" s="50"/>
      <c r="H15" s="56" t="s">
        <v>68</v>
      </c>
      <c r="I15" s="55" t="s">
        <v>7</v>
      </c>
      <c r="J15" s="50"/>
      <c r="K15" s="55" t="s">
        <v>62</v>
      </c>
      <c r="L15" s="55" t="s">
        <v>76</v>
      </c>
      <c r="M15" s="68" t="s">
        <v>16</v>
      </c>
      <c r="N15" s="98" t="s">
        <v>78</v>
      </c>
    </row>
    <row r="16" spans="1:14" ht="17.25" customHeight="1" x14ac:dyDescent="0.25">
      <c r="A16" s="3"/>
      <c r="B16" s="6"/>
      <c r="C16" s="3">
        <f>IF(B16=0,0,VLOOKUP(B16,Rates!$A$19:$B$43,2,FALSE))</f>
        <v>0</v>
      </c>
      <c r="D16" s="3">
        <f>SUM(C16*$B$8)</f>
        <v>0</v>
      </c>
      <c r="E16" s="96">
        <f>SUM(D16*$B$8*Rates!$B$9)</f>
        <v>0</v>
      </c>
      <c r="H16" s="6"/>
      <c r="I16" s="6"/>
      <c r="K16" s="1">
        <f>SUM(ROUND((I16/12),0))-N16</f>
        <v>0</v>
      </c>
      <c r="L16" s="1">
        <f>IF(K16&lt;1,0,SUM(K16-N16))</f>
        <v>0</v>
      </c>
      <c r="M16" s="59">
        <f>IF(L16&gt;0,$B$9*Rates!$B$12*L16,0)</f>
        <v>0</v>
      </c>
      <c r="N16" s="6"/>
    </row>
    <row r="17" spans="1:14" ht="17.25" customHeight="1" x14ac:dyDescent="0.25">
      <c r="A17" s="3"/>
      <c r="B17" s="6"/>
      <c r="C17" s="3">
        <f>IF(B17=0,0,VLOOKUP(B17,Rates!$A$19:$B$43,2,FALSE))</f>
        <v>0</v>
      </c>
      <c r="D17" s="3">
        <f t="shared" ref="D17:D21" si="0">SUM(C17*$B$8)</f>
        <v>0</v>
      </c>
      <c r="E17" s="96">
        <f>SUM(D17*$B$8*Rates!$B$9)</f>
        <v>0</v>
      </c>
      <c r="H17" s="6"/>
      <c r="I17" s="6"/>
      <c r="K17" s="1">
        <f t="shared" ref="K17:K21" si="1">SUM(ROUND((I17/12),0))-N17</f>
        <v>0</v>
      </c>
      <c r="L17" s="1">
        <f t="shared" ref="L17:L21" si="2">IF(K17&lt;1,0,SUM(K17-N17))</f>
        <v>0</v>
      </c>
      <c r="M17" s="59">
        <f>IF(L17&gt;0,$B$9*Rates!$B$12*L17,0)</f>
        <v>0</v>
      </c>
      <c r="N17" s="6"/>
    </row>
    <row r="18" spans="1:14" ht="17.25" customHeight="1" x14ac:dyDescent="0.25">
      <c r="A18" s="3"/>
      <c r="B18" s="6"/>
      <c r="C18" s="3">
        <f>IF(B18=0,0,VLOOKUP(B18,Rates!$A$19:$B$43,2,FALSE))</f>
        <v>0</v>
      </c>
      <c r="D18" s="3">
        <f t="shared" si="0"/>
        <v>0</v>
      </c>
      <c r="E18" s="96">
        <f>SUM(D18*$B$8*Rates!$B$9)</f>
        <v>0</v>
      </c>
      <c r="H18" s="6"/>
      <c r="I18" s="6"/>
      <c r="K18" s="1">
        <f t="shared" si="1"/>
        <v>0</v>
      </c>
      <c r="L18" s="1">
        <f t="shared" si="2"/>
        <v>0</v>
      </c>
      <c r="M18" s="59">
        <f>IF(L18&gt;0,$B$9*Rates!$B$12*L18,0)</f>
        <v>0</v>
      </c>
      <c r="N18" s="6"/>
    </row>
    <row r="19" spans="1:14" ht="17.25" customHeight="1" x14ac:dyDescent="0.25">
      <c r="A19" s="3"/>
      <c r="B19" s="6"/>
      <c r="C19" s="3">
        <f>IF(B19=0,0,VLOOKUP(B19,Rates!$A$19:$B$43,2,FALSE))</f>
        <v>0</v>
      </c>
      <c r="D19" s="3">
        <f t="shared" si="0"/>
        <v>0</v>
      </c>
      <c r="E19" s="96">
        <f>SUM(D19*$B$8*Rates!$B$9)</f>
        <v>0</v>
      </c>
      <c r="H19" s="6"/>
      <c r="I19" s="6"/>
      <c r="K19" s="1">
        <f t="shared" si="1"/>
        <v>0</v>
      </c>
      <c r="L19" s="1">
        <f t="shared" si="2"/>
        <v>0</v>
      </c>
      <c r="M19" s="59">
        <f>IF(L19&gt;0,$B$9*Rates!$B$12*L19,0)</f>
        <v>0</v>
      </c>
      <c r="N19" s="6"/>
    </row>
    <row r="20" spans="1:14" ht="17.25" customHeight="1" x14ac:dyDescent="0.25">
      <c r="A20" s="3"/>
      <c r="B20" s="6"/>
      <c r="C20" s="3">
        <f>IF(B20=0,0,VLOOKUP(B20,Rates!$A$19:$B$43,2,FALSE))</f>
        <v>0</v>
      </c>
      <c r="D20" s="3">
        <f t="shared" si="0"/>
        <v>0</v>
      </c>
      <c r="E20" s="96">
        <f>SUM(D20*$B$8*Rates!$B$9)</f>
        <v>0</v>
      </c>
      <c r="H20" s="6"/>
      <c r="I20" s="6"/>
      <c r="K20" s="1">
        <f t="shared" si="1"/>
        <v>0</v>
      </c>
      <c r="L20" s="1">
        <f t="shared" si="2"/>
        <v>0</v>
      </c>
      <c r="M20" s="59">
        <f>IF(L20&gt;0,$B$9*Rates!$B$12*L20,0)</f>
        <v>0</v>
      </c>
      <c r="N20" s="6"/>
    </row>
    <row r="21" spans="1:14" ht="17.25" customHeight="1" thickBot="1" x14ac:dyDescent="0.3">
      <c r="A21" s="3"/>
      <c r="B21" s="8"/>
      <c r="C21" s="3">
        <f>IF(B21=0,0,VLOOKUP(B21,Rates!$A$19:$B$43,2,FALSE))</f>
        <v>0</v>
      </c>
      <c r="D21" s="3">
        <f t="shared" si="0"/>
        <v>0</v>
      </c>
      <c r="E21" s="96">
        <f>SUM(D21*$B$8*Rates!$B$9)</f>
        <v>0</v>
      </c>
      <c r="H21" s="8"/>
      <c r="I21" s="8"/>
      <c r="K21" s="1">
        <f t="shared" si="1"/>
        <v>0</v>
      </c>
      <c r="L21" s="1">
        <f t="shared" si="2"/>
        <v>0</v>
      </c>
      <c r="M21" s="59">
        <f>IF(L21&gt;0,$B$9*Rates!$B$12*L21,0)</f>
        <v>0</v>
      </c>
      <c r="N21" s="8"/>
    </row>
    <row r="22" spans="1:14" ht="15.75" thickTop="1" x14ac:dyDescent="0.25">
      <c r="A22" s="3"/>
      <c r="B22" s="60" t="s">
        <v>41</v>
      </c>
      <c r="C22" s="61"/>
      <c r="D22" s="61"/>
      <c r="E22" s="97">
        <f>SUM(E16:E21)</f>
        <v>0</v>
      </c>
      <c r="H22" s="18">
        <f>SUM(H16:H21)</f>
        <v>0</v>
      </c>
      <c r="I22" s="18">
        <f>SUM(I16:I21)</f>
        <v>0</v>
      </c>
      <c r="K22" s="62" t="s">
        <v>63</v>
      </c>
      <c r="L22" s="63"/>
      <c r="M22" s="64">
        <f>SUM(M16:M21)</f>
        <v>0</v>
      </c>
      <c r="N22" s="65"/>
    </row>
    <row r="24" spans="1:14" ht="32.25" customHeight="1" x14ac:dyDescent="0.25">
      <c r="A24" s="66" t="s">
        <v>14</v>
      </c>
      <c r="B24" s="67"/>
      <c r="C24" s="68" t="s">
        <v>24</v>
      </c>
      <c r="D24" s="68" t="s">
        <v>25</v>
      </c>
      <c r="E24" s="68" t="s">
        <v>69</v>
      </c>
      <c r="F24" s="57" t="s">
        <v>7</v>
      </c>
      <c r="H24" s="66" t="s">
        <v>29</v>
      </c>
      <c r="I24" s="67"/>
      <c r="J24" s="67"/>
      <c r="K24" s="67"/>
      <c r="L24" s="67"/>
      <c r="M24" s="69" t="s">
        <v>68</v>
      </c>
      <c r="N24" s="56" t="s">
        <v>7</v>
      </c>
    </row>
    <row r="25" spans="1:14" x14ac:dyDescent="0.25">
      <c r="A25" s="1" t="s">
        <v>55</v>
      </c>
      <c r="B25" s="1" t="s">
        <v>16</v>
      </c>
      <c r="C25" s="1"/>
      <c r="D25" s="2">
        <f>M22</f>
        <v>0</v>
      </c>
      <c r="E25" s="2">
        <f>D25</f>
        <v>0</v>
      </c>
      <c r="F25" s="9"/>
      <c r="H25" s="1"/>
      <c r="I25" s="1" t="s">
        <v>30</v>
      </c>
      <c r="J25" s="1"/>
      <c r="K25" s="1"/>
      <c r="L25" s="1"/>
      <c r="M25" s="2">
        <f>H22*B11</f>
        <v>0</v>
      </c>
      <c r="N25" s="2">
        <f>SUM(I22*B11)</f>
        <v>0</v>
      </c>
    </row>
    <row r="26" spans="1:14" x14ac:dyDescent="0.25">
      <c r="A26" s="1" t="s">
        <v>5</v>
      </c>
      <c r="B26" s="1" t="s">
        <v>5</v>
      </c>
      <c r="C26" s="1">
        <f>E22</f>
        <v>0</v>
      </c>
      <c r="D26" s="2">
        <f>Rates!B9</f>
        <v>5.7500000000000002E-2</v>
      </c>
      <c r="E26" s="2">
        <f>SUM(D26*C26)</f>
        <v>0</v>
      </c>
      <c r="F26" s="9"/>
      <c r="H26" s="1"/>
      <c r="I26" s="1" t="s">
        <v>31</v>
      </c>
      <c r="J26" s="1"/>
      <c r="K26" s="1"/>
      <c r="L26" s="1"/>
      <c r="M26" s="2"/>
      <c r="N26" s="2"/>
    </row>
    <row r="27" spans="1:14" x14ac:dyDescent="0.25">
      <c r="A27" s="1" t="s">
        <v>56</v>
      </c>
      <c r="B27" s="6"/>
      <c r="C27" s="6"/>
      <c r="D27" s="9"/>
      <c r="E27" s="2">
        <f>IF(D27="",0,SUM(($H$22/C27)*D27))</f>
        <v>0</v>
      </c>
      <c r="F27" s="9"/>
      <c r="H27" s="1"/>
      <c r="I27" s="3"/>
      <c r="J27" s="11"/>
      <c r="K27" s="12"/>
      <c r="L27" s="13"/>
      <c r="M27" s="9"/>
      <c r="N27" s="9"/>
    </row>
    <row r="28" spans="1:14" x14ac:dyDescent="0.25">
      <c r="A28" s="1" t="s">
        <v>56</v>
      </c>
      <c r="B28" s="6"/>
      <c r="C28" s="6"/>
      <c r="D28" s="9"/>
      <c r="E28" s="2">
        <f t="shared" ref="E28:E33" si="3">IF(D28="",0,SUM(($H$22/C28)*D28))</f>
        <v>0</v>
      </c>
      <c r="F28" s="9"/>
      <c r="H28" s="1"/>
      <c r="I28" s="3"/>
      <c r="J28" s="11"/>
      <c r="K28" s="12"/>
      <c r="L28" s="13"/>
      <c r="M28" s="9"/>
      <c r="N28" s="9"/>
    </row>
    <row r="29" spans="1:14" x14ac:dyDescent="0.25">
      <c r="A29" s="1" t="s">
        <v>56</v>
      </c>
      <c r="B29" s="6"/>
      <c r="C29" s="6"/>
      <c r="D29" s="9"/>
      <c r="E29" s="2">
        <f t="shared" si="3"/>
        <v>0</v>
      </c>
      <c r="F29" s="9"/>
      <c r="H29" s="1"/>
      <c r="I29" s="3"/>
      <c r="J29" s="11"/>
      <c r="K29" s="12"/>
      <c r="L29" s="13"/>
      <c r="M29" s="9"/>
      <c r="N29" s="9"/>
    </row>
    <row r="30" spans="1:14" x14ac:dyDescent="0.25">
      <c r="A30" s="1" t="s">
        <v>56</v>
      </c>
      <c r="B30" s="6"/>
      <c r="C30" s="6"/>
      <c r="D30" s="9"/>
      <c r="E30" s="2">
        <f t="shared" si="3"/>
        <v>0</v>
      </c>
      <c r="F30" s="9"/>
      <c r="H30" s="1"/>
      <c r="I30" s="36" t="s">
        <v>53</v>
      </c>
      <c r="J30" s="36"/>
      <c r="K30" s="1"/>
      <c r="L30" s="1"/>
      <c r="M30" s="76">
        <f>SUM(M25:M29)</f>
        <v>0</v>
      </c>
      <c r="N30" s="76">
        <f>SUM(N25:N29)</f>
        <v>0</v>
      </c>
    </row>
    <row r="31" spans="1:14" x14ac:dyDescent="0.25">
      <c r="A31" s="1" t="s">
        <v>56</v>
      </c>
      <c r="B31" s="6"/>
      <c r="C31" s="6"/>
      <c r="D31" s="9"/>
      <c r="E31" s="2">
        <f t="shared" si="3"/>
        <v>0</v>
      </c>
      <c r="F31" s="9"/>
      <c r="H31" s="73"/>
      <c r="I31" s="74"/>
      <c r="J31" s="74"/>
      <c r="K31" s="74"/>
      <c r="L31" s="74"/>
      <c r="M31" s="80"/>
      <c r="N31" s="81"/>
    </row>
    <row r="32" spans="1:14" x14ac:dyDescent="0.25">
      <c r="A32" s="1" t="s">
        <v>58</v>
      </c>
      <c r="B32" s="6"/>
      <c r="C32" s="6"/>
      <c r="D32" s="9"/>
      <c r="E32" s="2">
        <f t="shared" si="3"/>
        <v>0</v>
      </c>
      <c r="F32" s="9"/>
      <c r="H32" s="66" t="s">
        <v>33</v>
      </c>
      <c r="I32" s="67"/>
      <c r="J32" s="67"/>
      <c r="K32" s="67"/>
      <c r="L32" s="67"/>
      <c r="M32" s="99"/>
      <c r="N32" s="99"/>
    </row>
    <row r="33" spans="1:14" x14ac:dyDescent="0.25">
      <c r="A33" s="1" t="s">
        <v>58</v>
      </c>
      <c r="B33" s="6"/>
      <c r="C33" s="10"/>
      <c r="D33" s="9"/>
      <c r="E33" s="2">
        <f t="shared" si="3"/>
        <v>0</v>
      </c>
      <c r="F33" s="9"/>
      <c r="H33" s="1"/>
      <c r="I33" s="36" t="s">
        <v>34</v>
      </c>
      <c r="J33" s="1"/>
      <c r="K33" s="1"/>
      <c r="L33" s="1"/>
      <c r="M33" s="2"/>
      <c r="N33" s="2"/>
    </row>
    <row r="34" spans="1:14" x14ac:dyDescent="0.25">
      <c r="A34" s="1" t="s">
        <v>57</v>
      </c>
      <c r="B34" s="1" t="s">
        <v>48</v>
      </c>
      <c r="C34" s="1"/>
      <c r="D34" s="2">
        <f>IF(J8="X",SUM(Rates!$B$14),0)</f>
        <v>0</v>
      </c>
      <c r="E34" s="2">
        <f>D34*B10</f>
        <v>0</v>
      </c>
      <c r="F34" s="2">
        <f>E34</f>
        <v>0</v>
      </c>
      <c r="H34" s="1"/>
      <c r="I34" s="1"/>
      <c r="J34" s="14"/>
      <c r="K34" s="14"/>
      <c r="L34" s="15"/>
      <c r="M34" s="9"/>
      <c r="N34" s="9"/>
    </row>
    <row r="35" spans="1:14" x14ac:dyDescent="0.25">
      <c r="A35" s="1" t="s">
        <v>59</v>
      </c>
      <c r="B35" s="1" t="s">
        <v>47</v>
      </c>
      <c r="C35" s="1"/>
      <c r="D35" s="2">
        <f>IF($E$9="x",0.06,0)+IF($E$10="x",3,0)+IF($E$8="X",(Rates!$B$12*0.25)+IF($E$11="X",0.75),0)</f>
        <v>0</v>
      </c>
      <c r="E35" s="2">
        <f>D35*H22</f>
        <v>0</v>
      </c>
      <c r="F35" s="2">
        <f>D35*I22</f>
        <v>0</v>
      </c>
      <c r="H35" s="1"/>
      <c r="I35" s="1"/>
      <c r="J35" s="14"/>
      <c r="K35" s="14"/>
      <c r="L35" s="15"/>
      <c r="M35" s="9"/>
      <c r="N35" s="9"/>
    </row>
    <row r="36" spans="1:14" x14ac:dyDescent="0.25">
      <c r="A36" s="1" t="s">
        <v>59</v>
      </c>
      <c r="B36" s="1" t="s">
        <v>32</v>
      </c>
      <c r="C36" s="70"/>
      <c r="D36" s="2">
        <v>0.05</v>
      </c>
      <c r="E36" s="2">
        <f>SUM(D36*M30)</f>
        <v>0</v>
      </c>
      <c r="F36" s="2">
        <f>D36*N30</f>
        <v>0</v>
      </c>
      <c r="H36" s="1"/>
      <c r="I36" s="36" t="s">
        <v>35</v>
      </c>
      <c r="J36" s="1"/>
      <c r="K36" s="1"/>
      <c r="L36" s="1"/>
      <c r="M36" s="2"/>
      <c r="N36" s="2"/>
    </row>
    <row r="37" spans="1:14" x14ac:dyDescent="0.25">
      <c r="A37" s="1" t="s">
        <v>59</v>
      </c>
      <c r="B37" s="1" t="s">
        <v>43</v>
      </c>
      <c r="C37" s="71"/>
      <c r="D37" s="2">
        <f>IF(E9="X",0.03,0)+IF(E10="x",0.03,0)</f>
        <v>0</v>
      </c>
      <c r="E37" s="2">
        <f>C37*D37*H22</f>
        <v>0</v>
      </c>
      <c r="F37" s="2">
        <f>C37*D37*I22</f>
        <v>0</v>
      </c>
      <c r="H37" s="1"/>
      <c r="I37" s="36"/>
      <c r="J37" s="11"/>
      <c r="K37" s="13"/>
      <c r="L37" s="16"/>
      <c r="M37" s="9"/>
      <c r="N37" s="9"/>
    </row>
    <row r="38" spans="1:14" x14ac:dyDescent="0.25">
      <c r="A38" s="1"/>
      <c r="B38" s="36" t="s">
        <v>38</v>
      </c>
      <c r="C38" s="36"/>
      <c r="D38" s="72"/>
      <c r="E38" s="76">
        <f>SUM(E25:E37)</f>
        <v>0</v>
      </c>
      <c r="F38" s="76">
        <f>SUM(F25:F37)</f>
        <v>0</v>
      </c>
      <c r="H38" s="1"/>
      <c r="I38" s="36" t="s">
        <v>52</v>
      </c>
      <c r="J38" s="1"/>
      <c r="K38" s="1"/>
      <c r="L38" s="1"/>
      <c r="M38" s="79">
        <f>SUM(M33:M37)</f>
        <v>0</v>
      </c>
      <c r="N38" s="79">
        <f>SUM(N33:N37)</f>
        <v>0</v>
      </c>
    </row>
    <row r="39" spans="1:14" x14ac:dyDescent="0.25">
      <c r="A39" s="73"/>
      <c r="B39" s="74"/>
      <c r="C39" s="74"/>
      <c r="D39" s="74"/>
      <c r="E39" s="74"/>
      <c r="F39" s="75"/>
      <c r="H39" s="73"/>
      <c r="I39" s="74"/>
      <c r="J39" s="77"/>
      <c r="K39" s="77"/>
      <c r="L39" s="77"/>
      <c r="M39" s="100"/>
      <c r="N39" s="101"/>
    </row>
    <row r="40" spans="1:14" x14ac:dyDescent="0.25">
      <c r="A40" s="58" t="s">
        <v>15</v>
      </c>
      <c r="B40" s="67"/>
      <c r="C40" s="68" t="s">
        <v>24</v>
      </c>
      <c r="D40" s="68"/>
      <c r="E40" s="68" t="s">
        <v>68</v>
      </c>
      <c r="F40" s="57" t="s">
        <v>7</v>
      </c>
      <c r="H40" s="66" t="s">
        <v>36</v>
      </c>
      <c r="I40" s="67"/>
      <c r="J40" s="67"/>
      <c r="K40" s="67"/>
      <c r="L40" s="67"/>
      <c r="M40" s="99"/>
      <c r="N40" s="99"/>
    </row>
    <row r="41" spans="1:14" x14ac:dyDescent="0.25">
      <c r="A41" s="1" t="s">
        <v>55</v>
      </c>
      <c r="B41" s="1" t="s">
        <v>20</v>
      </c>
      <c r="C41" s="2" t="b">
        <f>IF(E8="X",0.15)</f>
        <v>0</v>
      </c>
      <c r="D41" s="1"/>
      <c r="E41" s="2">
        <f>SUM(H22*C41)</f>
        <v>0</v>
      </c>
      <c r="F41" s="2">
        <f>SUM(C41*I22)</f>
        <v>0</v>
      </c>
      <c r="H41" s="1"/>
      <c r="I41" s="15"/>
      <c r="J41" s="15"/>
      <c r="K41" s="15"/>
      <c r="L41" s="15"/>
      <c r="M41" s="9"/>
      <c r="N41" s="9"/>
    </row>
    <row r="42" spans="1:14" x14ac:dyDescent="0.25">
      <c r="A42" s="1" t="s">
        <v>55</v>
      </c>
      <c r="B42" s="1" t="s">
        <v>21</v>
      </c>
      <c r="C42" s="2" t="b">
        <f>IF(J8="x",1)</f>
        <v>0</v>
      </c>
      <c r="D42" s="1"/>
      <c r="E42" s="2">
        <f>SUM(C42*H22)</f>
        <v>0</v>
      </c>
      <c r="F42" s="2">
        <f>SUM(C42*I22)</f>
        <v>0</v>
      </c>
      <c r="H42" s="1"/>
      <c r="I42" s="11"/>
      <c r="J42" s="12"/>
      <c r="K42" s="13"/>
      <c r="L42" s="16"/>
      <c r="M42" s="9"/>
      <c r="N42" s="9"/>
    </row>
    <row r="43" spans="1:14" x14ac:dyDescent="0.25">
      <c r="A43" s="1" t="s">
        <v>60</v>
      </c>
      <c r="B43" s="1" t="s">
        <v>26</v>
      </c>
      <c r="C43" s="2">
        <f>Rates!E15</f>
        <v>1</v>
      </c>
      <c r="D43" s="1"/>
      <c r="E43" s="2">
        <f>SUM(C43*H22)</f>
        <v>0</v>
      </c>
      <c r="F43" s="2">
        <f>SUM(C43*I22)</f>
        <v>0</v>
      </c>
      <c r="H43" s="1"/>
      <c r="I43" s="11"/>
      <c r="J43" s="12"/>
      <c r="K43" s="13"/>
      <c r="L43" s="16"/>
      <c r="M43" s="9"/>
      <c r="N43" s="9"/>
    </row>
    <row r="44" spans="1:14" x14ac:dyDescent="0.25">
      <c r="A44" s="1" t="s">
        <v>61</v>
      </c>
      <c r="B44" s="1" t="s">
        <v>27</v>
      </c>
      <c r="C44" s="2">
        <f>Rates!E16</f>
        <v>1</v>
      </c>
      <c r="D44" s="1"/>
      <c r="E44" s="2">
        <f>SUM(C44*H22)</f>
        <v>0</v>
      </c>
      <c r="F44" s="2">
        <f>SUM(C44*I22)</f>
        <v>0</v>
      </c>
      <c r="H44" s="1"/>
      <c r="I44" s="11"/>
      <c r="J44" s="12"/>
      <c r="K44" s="13"/>
      <c r="L44" s="16"/>
      <c r="M44" s="9"/>
      <c r="N44" s="9"/>
    </row>
    <row r="45" spans="1:14" x14ac:dyDescent="0.25">
      <c r="A45" s="1"/>
      <c r="B45" s="78" t="s">
        <v>51</v>
      </c>
      <c r="C45" s="78"/>
      <c r="D45" s="78"/>
      <c r="E45" s="79">
        <f>SUM(E41:E44)</f>
        <v>0</v>
      </c>
      <c r="F45" s="79">
        <f>SUM(F41:F44)</f>
        <v>0</v>
      </c>
      <c r="H45" s="1"/>
      <c r="I45" s="36" t="s">
        <v>54</v>
      </c>
      <c r="J45" s="36"/>
      <c r="K45" s="1"/>
      <c r="L45" s="1"/>
      <c r="M45" s="76">
        <f>SUM(M40:M44)</f>
        <v>0</v>
      </c>
      <c r="N45" s="76">
        <f>SUM(N40:N44)</f>
        <v>0</v>
      </c>
    </row>
    <row r="46" spans="1:14" x14ac:dyDescent="0.25">
      <c r="A46" s="73"/>
      <c r="B46" s="74"/>
      <c r="C46" s="74"/>
      <c r="D46" s="74"/>
      <c r="E46" s="80"/>
      <c r="F46" s="81"/>
      <c r="H46" s="73"/>
      <c r="I46" s="74"/>
      <c r="J46" s="74"/>
      <c r="K46" s="74"/>
      <c r="L46" s="74"/>
      <c r="M46" s="80"/>
      <c r="N46" s="81"/>
    </row>
    <row r="47" spans="1:14" ht="21" x14ac:dyDescent="0.35">
      <c r="A47" s="82"/>
      <c r="B47" s="83" t="s">
        <v>37</v>
      </c>
      <c r="C47" s="83"/>
      <c r="D47" s="83"/>
      <c r="E47" s="84">
        <f>SUM(E38+E45)</f>
        <v>0</v>
      </c>
      <c r="F47" s="84">
        <f>SUM(F38+F45)</f>
        <v>0</v>
      </c>
      <c r="G47" s="85"/>
      <c r="H47" s="82"/>
      <c r="I47" s="82" t="s">
        <v>73</v>
      </c>
      <c r="J47" s="82"/>
      <c r="K47" s="82"/>
      <c r="L47" s="82"/>
      <c r="M47" s="102">
        <f>SUM(M30+M38+M45)</f>
        <v>0</v>
      </c>
      <c r="N47" s="102">
        <f>SUM(N30+N38+N45)</f>
        <v>0</v>
      </c>
    </row>
    <row r="48" spans="1:14" ht="15.75" thickBot="1" x14ac:dyDescent="0.3"/>
    <row r="49" spans="1:14" ht="21.75" customHeight="1" thickTop="1" x14ac:dyDescent="0.3">
      <c r="A49" s="86"/>
      <c r="B49" s="86"/>
      <c r="C49" s="87" t="s">
        <v>68</v>
      </c>
      <c r="D49" s="87" t="s">
        <v>7</v>
      </c>
      <c r="E49" s="88"/>
      <c r="F49" s="88"/>
      <c r="G49" s="88"/>
      <c r="H49" s="88"/>
      <c r="I49" s="88"/>
      <c r="J49" s="88"/>
      <c r="K49" s="88"/>
      <c r="L49" s="88"/>
      <c r="M49" s="88"/>
      <c r="N49" s="88"/>
    </row>
    <row r="50" spans="1:14" ht="18.75" x14ac:dyDescent="0.3">
      <c r="A50" s="89" t="s">
        <v>67</v>
      </c>
      <c r="B50" s="89"/>
      <c r="C50" s="90">
        <f>SUM(M47-E47)</f>
        <v>0</v>
      </c>
      <c r="D50" s="90">
        <f>SUM(N47-F47)</f>
        <v>0</v>
      </c>
      <c r="E50" s="91"/>
      <c r="F50" s="91"/>
      <c r="G50" s="91"/>
      <c r="H50" s="91"/>
      <c r="I50" s="92"/>
      <c r="J50" s="91"/>
      <c r="K50" s="91"/>
      <c r="L50" s="91"/>
      <c r="M50" s="91"/>
      <c r="N50" s="91"/>
    </row>
    <row r="51" spans="1:14" ht="18.75" x14ac:dyDescent="0.3">
      <c r="A51" s="89"/>
      <c r="B51" s="89"/>
      <c r="C51" s="90"/>
      <c r="D51" s="90"/>
      <c r="E51" s="91"/>
      <c r="F51" s="91"/>
      <c r="G51" s="91"/>
      <c r="H51" s="91"/>
      <c r="I51" s="92"/>
      <c r="J51" s="91"/>
      <c r="K51" s="91"/>
      <c r="L51" s="91"/>
      <c r="M51" s="91"/>
      <c r="N51" s="91"/>
    </row>
    <row r="52" spans="1:14" ht="18.75" x14ac:dyDescent="0.3">
      <c r="A52" s="93" t="s">
        <v>70</v>
      </c>
      <c r="B52" s="94">
        <f>SUM(F47-E47)</f>
        <v>0</v>
      </c>
    </row>
    <row r="53" spans="1:14" ht="18.75" x14ac:dyDescent="0.3">
      <c r="A53" s="93" t="s">
        <v>71</v>
      </c>
      <c r="B53" s="94">
        <f>SUM(I22-H22)</f>
        <v>0</v>
      </c>
    </row>
    <row r="54" spans="1:14" ht="15.75" thickBot="1" x14ac:dyDescent="0.3">
      <c r="A54" s="95"/>
      <c r="B54" s="95"/>
      <c r="C54" s="95"/>
      <c r="D54" s="95"/>
      <c r="E54" s="95"/>
      <c r="F54" s="95"/>
      <c r="G54" s="95"/>
      <c r="H54" s="95"/>
      <c r="I54" s="95"/>
      <c r="J54" s="95"/>
      <c r="K54" s="95"/>
      <c r="L54" s="95"/>
      <c r="M54" s="95"/>
      <c r="N54" s="95"/>
    </row>
    <row r="55" spans="1:14" ht="15.75" thickTop="1" x14ac:dyDescent="0.25"/>
  </sheetData>
  <sheetProtection algorithmName="SHA-512" hashValue="Ex87BHGBhH60zLeRMhWT+hkUtp22nrG8bCNAtB3mgf3PksWIB1WA3x+rs0ktOrsOHx5p06eJXZAWbGfURk0pxg==" saltValue="2GHVwgqh60ulmSgkCshQhg==" spinCount="100000" sheet="1" objects="1" scenarios="1" selectLockedCells="1"/>
  <mergeCells count="25">
    <mergeCell ref="A1:N1"/>
    <mergeCell ref="A2:N2"/>
    <mergeCell ref="A3:N3"/>
    <mergeCell ref="A5:N5"/>
    <mergeCell ref="E7:N7"/>
    <mergeCell ref="K9:N9"/>
    <mergeCell ref="K10:N10"/>
    <mergeCell ref="K11:N11"/>
    <mergeCell ref="H14:I14"/>
    <mergeCell ref="C14:E14"/>
    <mergeCell ref="F8:H8"/>
    <mergeCell ref="F9:H9"/>
    <mergeCell ref="F10:H10"/>
    <mergeCell ref="F11:H11"/>
    <mergeCell ref="K8:N8"/>
    <mergeCell ref="K14:N14"/>
    <mergeCell ref="I42:K42"/>
    <mergeCell ref="I43:K43"/>
    <mergeCell ref="I44:K44"/>
    <mergeCell ref="J37:K37"/>
    <mergeCell ref="J27:L27"/>
    <mergeCell ref="J28:L28"/>
    <mergeCell ref="J29:L29"/>
    <mergeCell ref="J34:K34"/>
    <mergeCell ref="J35:K35"/>
  </mergeCells>
  <conditionalFormatting sqref="C50:D51">
    <cfRule type="cellIs" dxfId="7" priority="7" operator="lessThan">
      <formula>0</formula>
    </cfRule>
    <cfRule type="cellIs" dxfId="6" priority="8" operator="greaterThan">
      <formula>0</formula>
    </cfRule>
  </conditionalFormatting>
  <conditionalFormatting sqref="B52:B53">
    <cfRule type="cellIs" dxfId="5" priority="5" operator="greaterThan">
      <formula>0</formula>
    </cfRule>
    <cfRule type="cellIs" dxfId="4" priority="6" operator="lessThan">
      <formula>0</formula>
    </cfRule>
  </conditionalFormatting>
  <conditionalFormatting sqref="B52:B53">
    <cfRule type="cellIs" dxfId="1" priority="1" operator="lessThan">
      <formula>0</formula>
    </cfRule>
    <cfRule type="cellIs" dxfId="0" priority="2" operator="greaterThan">
      <formula>0</formula>
    </cfRule>
  </conditionalFormatting>
  <dataValidations count="1">
    <dataValidation type="list" allowBlank="1" showInputMessage="1" showErrorMessage="1" sqref="E8:E11 J8">
      <formula1>"X"</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activeCell="B14" sqref="B14"/>
    </sheetView>
  </sheetViews>
  <sheetFormatPr defaultRowHeight="15" x14ac:dyDescent="0.25"/>
  <cols>
    <col min="1" max="1" width="18" style="22" customWidth="1"/>
    <col min="2" max="3" width="9.140625" style="22"/>
    <col min="4" max="4" width="18.7109375" style="22" customWidth="1"/>
    <col min="5" max="13" width="9.140625" style="22"/>
    <col min="14" max="14" width="13.42578125" style="22" customWidth="1"/>
    <col min="15" max="16384" width="9.140625" style="22"/>
  </cols>
  <sheetData>
    <row r="1" spans="1:14" ht="31.5" x14ac:dyDescent="0.5">
      <c r="A1" s="21" t="s">
        <v>0</v>
      </c>
      <c r="B1" s="21"/>
      <c r="C1" s="21"/>
      <c r="D1" s="21"/>
      <c r="E1" s="21"/>
      <c r="F1" s="21"/>
      <c r="G1" s="21"/>
      <c r="H1" s="21"/>
      <c r="I1" s="21"/>
      <c r="J1" s="21"/>
      <c r="K1" s="21"/>
      <c r="L1" s="21"/>
      <c r="M1" s="21"/>
      <c r="N1" s="21"/>
    </row>
    <row r="2" spans="1:14" ht="23.25" x14ac:dyDescent="0.35">
      <c r="A2" s="23" t="s">
        <v>64</v>
      </c>
      <c r="B2" s="23"/>
      <c r="C2" s="23"/>
      <c r="D2" s="23"/>
      <c r="E2" s="23"/>
      <c r="F2" s="23"/>
      <c r="G2" s="23"/>
      <c r="H2" s="23"/>
      <c r="I2" s="23"/>
      <c r="J2" s="23"/>
      <c r="K2" s="23"/>
      <c r="L2" s="23"/>
      <c r="M2" s="23"/>
      <c r="N2" s="23"/>
    </row>
    <row r="3" spans="1:14" ht="23.25" x14ac:dyDescent="0.35">
      <c r="A3" s="23" t="s">
        <v>65</v>
      </c>
      <c r="B3" s="23"/>
      <c r="C3" s="23"/>
      <c r="D3" s="23"/>
      <c r="E3" s="23"/>
      <c r="F3" s="23"/>
      <c r="G3" s="23"/>
      <c r="H3" s="23"/>
      <c r="I3" s="23"/>
      <c r="J3" s="23"/>
      <c r="K3" s="23"/>
      <c r="L3" s="23"/>
      <c r="M3" s="23"/>
      <c r="N3" s="23"/>
    </row>
    <row r="4" spans="1:14" ht="9" customHeight="1" x14ac:dyDescent="0.35">
      <c r="A4" s="24"/>
      <c r="B4" s="24"/>
      <c r="C4" s="24"/>
      <c r="D4" s="24"/>
      <c r="E4" s="24"/>
      <c r="F4" s="24"/>
      <c r="G4" s="24"/>
      <c r="H4" s="24"/>
      <c r="I4" s="24"/>
      <c r="J4" s="24"/>
      <c r="K4" s="24"/>
      <c r="L4" s="24"/>
      <c r="M4" s="24"/>
      <c r="N4" s="24"/>
    </row>
    <row r="5" spans="1:14" ht="30" customHeight="1" x14ac:dyDescent="0.25">
      <c r="A5" s="25" t="s">
        <v>66</v>
      </c>
      <c r="B5" s="25"/>
      <c r="C5" s="25"/>
      <c r="D5" s="25"/>
      <c r="E5" s="25"/>
      <c r="F5" s="25"/>
      <c r="G5" s="25"/>
      <c r="H5" s="25"/>
      <c r="I5" s="25"/>
      <c r="J5" s="25"/>
      <c r="K5" s="25"/>
      <c r="L5" s="25"/>
      <c r="M5" s="25"/>
      <c r="N5" s="25"/>
    </row>
    <row r="6" spans="1:14" ht="14.25" customHeight="1" x14ac:dyDescent="0.25">
      <c r="A6" s="103"/>
      <c r="B6" s="103"/>
      <c r="C6" s="103"/>
      <c r="D6" s="103"/>
      <c r="E6" s="103"/>
      <c r="F6" s="103"/>
      <c r="G6" s="103"/>
      <c r="H6" s="103"/>
      <c r="I6" s="103"/>
      <c r="J6" s="103"/>
      <c r="K6" s="103"/>
      <c r="L6" s="103"/>
      <c r="M6" s="103"/>
      <c r="N6" s="103"/>
    </row>
    <row r="7" spans="1:14" x14ac:dyDescent="0.25">
      <c r="A7" s="26" t="s">
        <v>8</v>
      </c>
    </row>
    <row r="9" spans="1:14" x14ac:dyDescent="0.25">
      <c r="A9" s="27" t="s">
        <v>5</v>
      </c>
      <c r="B9" s="19">
        <v>5.7500000000000002E-2</v>
      </c>
      <c r="D9" s="26" t="s">
        <v>17</v>
      </c>
    </row>
    <row r="10" spans="1:14" x14ac:dyDescent="0.25">
      <c r="A10" s="4"/>
      <c r="B10" s="4"/>
    </row>
    <row r="11" spans="1:14" x14ac:dyDescent="0.25">
      <c r="A11" s="27" t="s">
        <v>9</v>
      </c>
      <c r="B11" s="4"/>
      <c r="D11" s="22" t="s">
        <v>44</v>
      </c>
      <c r="E11" s="19">
        <v>0.06</v>
      </c>
    </row>
    <row r="12" spans="1:14" x14ac:dyDescent="0.25">
      <c r="A12" s="4" t="s">
        <v>77</v>
      </c>
      <c r="B12" s="28">
        <v>10</v>
      </c>
      <c r="D12" s="22" t="s">
        <v>45</v>
      </c>
      <c r="E12" s="20">
        <v>3</v>
      </c>
    </row>
    <row r="13" spans="1:14" x14ac:dyDescent="0.25">
      <c r="A13" s="4" t="s">
        <v>10</v>
      </c>
      <c r="B13" s="28">
        <v>10</v>
      </c>
    </row>
    <row r="14" spans="1:14" x14ac:dyDescent="0.25">
      <c r="A14" s="4" t="s">
        <v>11</v>
      </c>
      <c r="B14" s="28">
        <v>12</v>
      </c>
    </row>
    <row r="15" spans="1:14" x14ac:dyDescent="0.25">
      <c r="A15" s="4" t="s">
        <v>12</v>
      </c>
      <c r="B15" s="28">
        <v>17</v>
      </c>
      <c r="D15" s="22" t="s">
        <v>72</v>
      </c>
      <c r="E15" s="20">
        <v>1</v>
      </c>
    </row>
    <row r="16" spans="1:14" x14ac:dyDescent="0.25">
      <c r="A16" s="4" t="s">
        <v>13</v>
      </c>
      <c r="B16" s="28">
        <v>30</v>
      </c>
      <c r="D16" s="22" t="s">
        <v>61</v>
      </c>
      <c r="E16" s="20">
        <v>1</v>
      </c>
    </row>
    <row r="17" spans="1:2" x14ac:dyDescent="0.25">
      <c r="A17" s="4"/>
      <c r="B17" s="4"/>
    </row>
    <row r="18" spans="1:2" x14ac:dyDescent="0.25">
      <c r="A18" s="27" t="s">
        <v>5</v>
      </c>
      <c r="B18" s="4"/>
    </row>
    <row r="19" spans="1:2" hidden="1" x14ac:dyDescent="0.25">
      <c r="A19" s="4" t="s">
        <v>50</v>
      </c>
      <c r="B19" s="4">
        <v>0</v>
      </c>
    </row>
    <row r="20" spans="1:2" x14ac:dyDescent="0.25">
      <c r="A20" s="19" t="s">
        <v>23</v>
      </c>
      <c r="B20" s="19">
        <v>0</v>
      </c>
    </row>
    <row r="21" spans="1:2" x14ac:dyDescent="0.25">
      <c r="A21" s="19" t="s">
        <v>39</v>
      </c>
      <c r="B21" s="19">
        <v>20</v>
      </c>
    </row>
    <row r="22" spans="1:2" x14ac:dyDescent="0.25">
      <c r="A22" s="19" t="s">
        <v>40</v>
      </c>
      <c r="B22" s="19">
        <v>117</v>
      </c>
    </row>
    <row r="23" spans="1:2" x14ac:dyDescent="0.25">
      <c r="A23" s="19"/>
      <c r="B23" s="19"/>
    </row>
    <row r="24" spans="1:2" x14ac:dyDescent="0.25">
      <c r="A24" s="19"/>
      <c r="B24" s="19"/>
    </row>
    <row r="25" spans="1:2" x14ac:dyDescent="0.25">
      <c r="A25" s="19"/>
      <c r="B25" s="19"/>
    </row>
    <row r="26" spans="1:2" x14ac:dyDescent="0.25">
      <c r="A26" s="19"/>
      <c r="B26" s="19"/>
    </row>
    <row r="27" spans="1:2" x14ac:dyDescent="0.25">
      <c r="A27" s="19"/>
      <c r="B27" s="19"/>
    </row>
    <row r="28" spans="1:2" x14ac:dyDescent="0.25">
      <c r="A28" s="19"/>
      <c r="B28" s="19"/>
    </row>
    <row r="29" spans="1:2" x14ac:dyDescent="0.25">
      <c r="A29" s="19"/>
      <c r="B29" s="19"/>
    </row>
    <row r="30" spans="1:2" x14ac:dyDescent="0.25">
      <c r="A30" s="19"/>
      <c r="B30" s="19"/>
    </row>
    <row r="31" spans="1:2" x14ac:dyDescent="0.25">
      <c r="A31" s="19"/>
      <c r="B31" s="19"/>
    </row>
    <row r="32" spans="1:2" x14ac:dyDescent="0.25">
      <c r="A32" s="19"/>
      <c r="B32" s="19"/>
    </row>
    <row r="33" spans="1:2" x14ac:dyDescent="0.25">
      <c r="A33" s="19"/>
      <c r="B33" s="19"/>
    </row>
    <row r="34" spans="1:2" x14ac:dyDescent="0.25">
      <c r="A34" s="19"/>
      <c r="B34" s="19"/>
    </row>
    <row r="35" spans="1:2" x14ac:dyDescent="0.25">
      <c r="A35" s="19"/>
      <c r="B35" s="19"/>
    </row>
    <row r="36" spans="1:2" x14ac:dyDescent="0.25">
      <c r="A36" s="19"/>
      <c r="B36" s="19"/>
    </row>
    <row r="37" spans="1:2" x14ac:dyDescent="0.25">
      <c r="A37" s="19"/>
      <c r="B37" s="19"/>
    </row>
    <row r="38" spans="1:2" x14ac:dyDescent="0.25">
      <c r="A38" s="19"/>
      <c r="B38" s="19"/>
    </row>
    <row r="39" spans="1:2" x14ac:dyDescent="0.25">
      <c r="A39" s="19"/>
      <c r="B39" s="19"/>
    </row>
    <row r="40" spans="1:2" x14ac:dyDescent="0.25">
      <c r="A40" s="19"/>
      <c r="B40" s="19"/>
    </row>
    <row r="41" spans="1:2" x14ac:dyDescent="0.25">
      <c r="A41" s="4"/>
      <c r="B41" s="4"/>
    </row>
    <row r="42" spans="1:2" x14ac:dyDescent="0.25">
      <c r="A42" s="4"/>
      <c r="B42" s="4"/>
    </row>
    <row r="43" spans="1:2" x14ac:dyDescent="0.25">
      <c r="A43" s="4"/>
      <c r="B43" s="4"/>
    </row>
    <row r="44" spans="1:2" x14ac:dyDescent="0.25">
      <c r="A44" s="4"/>
      <c r="B44" s="4"/>
    </row>
    <row r="45" spans="1:2" x14ac:dyDescent="0.25">
      <c r="A45" s="4"/>
      <c r="B45" s="4"/>
    </row>
    <row r="46" spans="1:2" x14ac:dyDescent="0.25">
      <c r="A46" s="4"/>
      <c r="B46" s="4"/>
    </row>
  </sheetData>
  <sheetProtection algorithmName="SHA-512" hashValue="cwaFNOnkU1N9gczgXWw48xNYdDEk0qjfJ6u2ghFK1M03WFblZZb/crZcGNt4vZzjYc73Wa/hKVWgq1sJNSJDZQ==" saltValue="hp5hH7T6MSCjfiJuWyfJTg==" spinCount="100000" sheet="1" objects="1" scenarios="1" selectLockedCells="1"/>
  <sortState ref="A16:B22">
    <sortCondition ref="B16:B22"/>
  </sortState>
  <mergeCells count="4">
    <mergeCell ref="A1:N1"/>
    <mergeCell ref="A2:N2"/>
    <mergeCell ref="A3:N3"/>
    <mergeCell ref="A5:N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NebExt Program</vt:lpstr>
      <vt:lpstr>Rates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Weitzenkamp</dc:creator>
  <cp:lastModifiedBy>Deborah Weitzenkamp</cp:lastModifiedBy>
  <dcterms:created xsi:type="dcterms:W3CDTF">2015-03-03T14:37:47Z</dcterms:created>
  <dcterms:modified xsi:type="dcterms:W3CDTF">2015-03-07T17:37:54Z</dcterms:modified>
</cp:coreProperties>
</file>